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U:\"/>
    </mc:Choice>
  </mc:AlternateContent>
  <xr:revisionPtr revIDLastSave="0" documentId="8_{31DE71E7-4E7C-4763-89D5-0727F4A5FD09}" xr6:coauthVersionLast="45" xr6:coauthVersionMax="45" xr10:uidLastSave="{00000000-0000-0000-0000-000000000000}"/>
  <bookViews>
    <workbookView xWindow="-120" yWindow="-120" windowWidth="20730" windowHeight="11160" xr2:uid="{222AD908-FDFA-43BC-9BE6-D2771A27F51E}"/>
  </bookViews>
  <sheets>
    <sheet name="CFR &amp; SSVF PG - Guidance" sheetId="7" r:id="rId1"/>
    <sheet name="MACA Summary" sheetId="15" r:id="rId2"/>
    <sheet name="Example - MACA Summary" sheetId="14" r:id="rId3"/>
    <sheet name="CFO Admin Questionnaire" sheetId="8" r:id="rId4"/>
    <sheet name="Additional Questions" sheetId="16" r:id="rId5"/>
  </sheets>
  <definedNames>
    <definedName name="_ftn1" localSheetId="3">'CFO Admin Questionnaire'!$B$49</definedName>
    <definedName name="_ftnref1" localSheetId="3">'CFO Admin Questionnaire'!$B$25</definedName>
    <definedName name="_Hlk49256689" localSheetId="0">'CFR &amp; SSVF PG - Guidance'!#REF!</definedName>
    <definedName name="_Hlk49322642" localSheetId="3">'CFO Admin Questionnaire'!$B$29</definedName>
    <definedName name="_top" localSheetId="0">'CFR &amp; SSVF PG - Guidance'!#REF!</definedName>
    <definedName name="checks">#REF!</definedName>
    <definedName name="invoices">#REF!</definedName>
    <definedName name="multiple">#REF!</definedName>
    <definedName name="_xlnm.Print_Area" localSheetId="2">'Example - MACA Summary'!#REF!</definedName>
    <definedName name="_xlnm.Print_Area" localSheetId="1">'MACA Summary'!#REF!</definedName>
    <definedName name="tm_385744933">#REF!</definedName>
    <definedName name="tm_385744935">#REF!</definedName>
    <definedName name="tm_385744936">#REF!</definedName>
    <definedName name="tm_385744945">#REF!</definedName>
    <definedName name="tm_385744948">#REF!</definedName>
    <definedName name="tm_385744951">#REF!</definedName>
    <definedName name="tm_385744952">#REF!</definedName>
    <definedName name="tm_385744953">#REF!</definedName>
    <definedName name="tm_385744954">#REF!</definedName>
    <definedName name="tm_385744955">#REF!</definedName>
    <definedName name="tm_385744956">#REF!</definedName>
    <definedName name="tm_385744961">#REF!</definedName>
    <definedName name="tm_385744962">#REF!</definedName>
    <definedName name="tm_385744963">#REF!</definedName>
    <definedName name="tm_385744965">#REF!</definedName>
    <definedName name="tm_385744966">#REF!</definedName>
    <definedName name="tm_385744968">#REF!</definedName>
    <definedName name="tm_385744969">#REF!</definedName>
    <definedName name="tm_385744970">#REF!</definedName>
    <definedName name="tm_385744972">#REF!</definedName>
    <definedName name="tm_385744973">#REF!</definedName>
    <definedName name="tm_385744974">#REF!</definedName>
    <definedName name="tm_385744975">#REF!</definedName>
    <definedName name="tm_385744976">#REF!</definedName>
    <definedName name="tm_385744977">#REF!</definedName>
    <definedName name="tm_385744978">#REF!</definedName>
    <definedName name="tm_385744979">#REF!</definedName>
    <definedName name="tm_385744980">#REF!</definedName>
    <definedName name="tm_385745000">#REF!</definedName>
    <definedName name="tm_385745008">#REF!</definedName>
    <definedName name="tm_38574511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6" i="15" l="1"/>
  <c r="AJ17" i="15"/>
  <c r="AJ18" i="15"/>
  <c r="AJ19" i="15"/>
  <c r="AJ20" i="15"/>
  <c r="AJ21" i="15"/>
  <c r="AJ22" i="15"/>
  <c r="AJ23" i="15"/>
  <c r="AJ24" i="15"/>
  <c r="AJ25" i="15"/>
  <c r="AJ26" i="15"/>
  <c r="AJ27" i="15"/>
  <c r="AJ28" i="15"/>
  <c r="AJ29" i="15"/>
  <c r="AJ15" i="15"/>
  <c r="F37" i="15"/>
  <c r="F39" i="15" s="1"/>
  <c r="AI33" i="15"/>
  <c r="AF33" i="15"/>
  <c r="AE33" i="15"/>
  <c r="AI30" i="15"/>
  <c r="AH30" i="15"/>
  <c r="AH33" i="15" s="1"/>
  <c r="AG30" i="15"/>
  <c r="AG33" i="15" s="1"/>
  <c r="AF30" i="15"/>
  <c r="AE30" i="15"/>
  <c r="AD30" i="15"/>
  <c r="AD33" i="15" s="1"/>
  <c r="AC30" i="15"/>
  <c r="AC33" i="15" s="1"/>
  <c r="L30" i="15"/>
  <c r="J30" i="15"/>
  <c r="I30" i="15"/>
  <c r="G30" i="15"/>
  <c r="E30" i="15"/>
  <c r="K29" i="15"/>
  <c r="K28" i="15"/>
  <c r="H27" i="15"/>
  <c r="K27" i="15" s="1"/>
  <c r="H26" i="15"/>
  <c r="K26" i="15" s="1"/>
  <c r="F30" i="15"/>
  <c r="H24" i="15"/>
  <c r="K24" i="15" s="1"/>
  <c r="H23" i="15"/>
  <c r="K23" i="15" s="1"/>
  <c r="H22" i="15"/>
  <c r="K22" i="15" s="1"/>
  <c r="H21" i="15"/>
  <c r="K21" i="15" s="1"/>
  <c r="H20" i="15"/>
  <c r="K20" i="15" s="1"/>
  <c r="H19" i="15"/>
  <c r="K19" i="15" s="1"/>
  <c r="H17" i="15"/>
  <c r="K17" i="15" s="1"/>
  <c r="H16" i="15"/>
  <c r="K16" i="15" s="1"/>
  <c r="H15" i="15"/>
  <c r="F10" i="15"/>
  <c r="F9" i="15"/>
  <c r="H18" i="15" l="1"/>
  <c r="K18" i="15" s="1"/>
  <c r="K15" i="15"/>
  <c r="H25" i="15"/>
  <c r="K25" i="15" s="1"/>
  <c r="AF33" i="14"/>
  <c r="X28" i="14"/>
  <c r="AC30" i="14"/>
  <c r="AC33" i="14" s="1"/>
  <c r="AD30" i="14"/>
  <c r="AD33" i="14" s="1"/>
  <c r="AE30" i="14"/>
  <c r="AE33" i="14" s="1"/>
  <c r="AF30" i="14"/>
  <c r="AG30" i="14"/>
  <c r="AG33" i="14" s="1"/>
  <c r="AH30" i="14"/>
  <c r="AH33" i="14" s="1"/>
  <c r="AI30" i="14"/>
  <c r="AI33" i="14" s="1"/>
  <c r="S23" i="14"/>
  <c r="P23" i="14" s="1"/>
  <c r="S25" i="14"/>
  <c r="H23" i="14"/>
  <c r="K23" i="14" s="1"/>
  <c r="T16" i="14"/>
  <c r="AA17" i="14"/>
  <c r="AA21" i="14"/>
  <c r="Y29" i="14"/>
  <c r="F37" i="14"/>
  <c r="F39" i="14" s="1"/>
  <c r="M15" i="14"/>
  <c r="H15" i="14"/>
  <c r="K15" i="14" s="1"/>
  <c r="N16" i="14"/>
  <c r="P18" i="14" s="1"/>
  <c r="H18" i="14" s="1"/>
  <c r="K18" i="14" s="1"/>
  <c r="O16" i="14"/>
  <c r="Q16" i="14"/>
  <c r="U17" i="14"/>
  <c r="H17" i="14"/>
  <c r="K17" i="14"/>
  <c r="Z17" i="14" s="1"/>
  <c r="N19" i="14"/>
  <c r="P19" i="14" s="1"/>
  <c r="H19" i="14" s="1"/>
  <c r="K19" i="14" s="1"/>
  <c r="O19" i="14"/>
  <c r="Q19" i="14"/>
  <c r="N20" i="14"/>
  <c r="H20" i="14"/>
  <c r="K20" i="14"/>
  <c r="AB20" i="14" s="1"/>
  <c r="O21" i="14"/>
  <c r="H21" i="14"/>
  <c r="K21" i="14"/>
  <c r="X21" i="14" s="1"/>
  <c r="M22" i="14"/>
  <c r="H22" i="14" s="1"/>
  <c r="K22" i="14" s="1"/>
  <c r="M24" i="14"/>
  <c r="N24" i="14"/>
  <c r="O24" i="14"/>
  <c r="P24" i="14"/>
  <c r="H24" i="14" s="1"/>
  <c r="K24" i="14" s="1"/>
  <c r="F25" i="14"/>
  <c r="F30" i="14" s="1"/>
  <c r="F26" i="14"/>
  <c r="H26" i="14" s="1"/>
  <c r="K26" i="14" s="1"/>
  <c r="R26" i="14"/>
  <c r="M27" i="14"/>
  <c r="P27" i="14" s="1"/>
  <c r="H27" i="14" s="1"/>
  <c r="K27" i="14" s="1"/>
  <c r="R27" i="14"/>
  <c r="K28" i="14"/>
  <c r="AB28" i="14" s="1"/>
  <c r="K29" i="14"/>
  <c r="X29" i="14" s="1"/>
  <c r="U16" i="14"/>
  <c r="Q22" i="14"/>
  <c r="M23" i="14"/>
  <c r="Q15" i="14"/>
  <c r="U15" i="14"/>
  <c r="J30" i="14"/>
  <c r="I30" i="14"/>
  <c r="F10" i="14"/>
  <c r="F9" i="14"/>
  <c r="L30" i="14"/>
  <c r="G30" i="14"/>
  <c r="E30" i="14"/>
  <c r="AB30" i="15" l="1"/>
  <c r="H30" i="15"/>
  <c r="K32" i="15"/>
  <c r="K30" i="15"/>
  <c r="Z27" i="14"/>
  <c r="Y27" i="14"/>
  <c r="AB27" i="14"/>
  <c r="AA27" i="14"/>
  <c r="X27" i="14"/>
  <c r="AA22" i="14"/>
  <c r="X22" i="14"/>
  <c r="Z22" i="14"/>
  <c r="AB22" i="14"/>
  <c r="Y22" i="14"/>
  <c r="Y15" i="14"/>
  <c r="Z15" i="14"/>
  <c r="X15" i="14"/>
  <c r="AA15" i="14"/>
  <c r="AA18" i="14"/>
  <c r="Z18" i="14"/>
  <c r="AB18" i="14"/>
  <c r="X18" i="14"/>
  <c r="Y18" i="14"/>
  <c r="Z23" i="14"/>
  <c r="X23" i="14"/>
  <c r="Y23" i="14"/>
  <c r="AA23" i="14"/>
  <c r="AB23" i="14"/>
  <c r="AB24" i="14"/>
  <c r="AA24" i="14"/>
  <c r="Z24" i="14"/>
  <c r="X24" i="14"/>
  <c r="Y24" i="14"/>
  <c r="AA19" i="14"/>
  <c r="AB19" i="14"/>
  <c r="Y19" i="14"/>
  <c r="Z19" i="14"/>
  <c r="Y26" i="14"/>
  <c r="X26" i="14"/>
  <c r="Z26" i="14"/>
  <c r="AB26" i="14"/>
  <c r="AA26" i="14"/>
  <c r="Y28" i="14"/>
  <c r="Z29" i="14"/>
  <c r="AA20" i="14"/>
  <c r="X20" i="14"/>
  <c r="Y21" i="14"/>
  <c r="Y17" i="14"/>
  <c r="Z28" i="14"/>
  <c r="AA29" i="14"/>
  <c r="P16" i="14"/>
  <c r="H16" i="14" s="1"/>
  <c r="K16" i="14" s="1"/>
  <c r="K30" i="14" s="1"/>
  <c r="H25" i="14"/>
  <c r="K25" i="14" s="1"/>
  <c r="X17" i="14"/>
  <c r="AB29" i="14"/>
  <c r="AB21" i="14"/>
  <c r="AB17" i="14"/>
  <c r="Z20" i="14"/>
  <c r="H30" i="14"/>
  <c r="Y20" i="14"/>
  <c r="Z21" i="14"/>
  <c r="AA28" i="14"/>
  <c r="Y30" i="15" l="1"/>
  <c r="Z30" i="15"/>
  <c r="AA30" i="15"/>
  <c r="X30" i="15"/>
  <c r="K41" i="15"/>
  <c r="K39" i="15"/>
  <c r="K32" i="14"/>
  <c r="X25" i="14"/>
  <c r="AB25" i="14"/>
  <c r="Y25" i="14"/>
  <c r="AA25" i="14"/>
  <c r="Z25" i="14"/>
  <c r="AB16" i="14"/>
  <c r="AB30" i="14" s="1"/>
  <c r="X16" i="14"/>
  <c r="Y16" i="14"/>
  <c r="Y30" i="14" s="1"/>
  <c r="AA16" i="14"/>
  <c r="AA30" i="14" s="1"/>
  <c r="Z16" i="14"/>
  <c r="Z30" i="14" s="1"/>
  <c r="X30" i="14"/>
  <c r="AI32" i="15" l="1"/>
  <c r="AE32" i="15"/>
  <c r="AA32" i="15"/>
  <c r="AA33" i="15" s="1"/>
  <c r="AG32" i="15"/>
  <c r="AC32" i="15"/>
  <c r="X32" i="15"/>
  <c r="X33" i="15" s="1"/>
  <c r="AH32" i="15"/>
  <c r="AD32" i="15"/>
  <c r="Z32" i="15"/>
  <c r="Z33" i="15" s="1"/>
  <c r="Y32" i="15"/>
  <c r="Y33" i="15" s="1"/>
  <c r="AF32" i="15"/>
  <c r="AB32" i="15"/>
  <c r="AB33" i="15" s="1"/>
  <c r="AJ30" i="15"/>
  <c r="K43" i="15" s="1"/>
  <c r="AJ30" i="14"/>
  <c r="K43" i="14" s="1"/>
  <c r="K39" i="14"/>
  <c r="K41" i="14"/>
  <c r="AJ32" i="15" l="1"/>
  <c r="AJ33" i="15"/>
  <c r="K45" i="15" s="1"/>
  <c r="Y32" i="14"/>
  <c r="Y33" i="14" s="1"/>
  <c r="AC32" i="14"/>
  <c r="AG32" i="14"/>
  <c r="Z32" i="14"/>
  <c r="Z33" i="14" s="1"/>
  <c r="AD32" i="14"/>
  <c r="AH32" i="14"/>
  <c r="X32" i="14"/>
  <c r="AB32" i="14"/>
  <c r="AB33" i="14" s="1"/>
  <c r="AA32" i="14"/>
  <c r="AA33" i="14" s="1"/>
  <c r="AE32" i="14"/>
  <c r="AI32" i="14"/>
  <c r="AF32" i="14"/>
  <c r="AJ32" i="14" l="1"/>
  <c r="X33" i="14"/>
  <c r="AJ33" i="14" s="1"/>
  <c r="K4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tc={AD705CA3-C6B2-49E8-A5E6-5034D60CEBC2}</author>
    <author>tc={8E19EFF2-AE29-4841-B1C7-DD6B6FCE06B5}</author>
    <author>tc={4EF77198-B5C4-48D8-99B1-EE12A29F85E0}</author>
    <author>tc={DD7E5CE0-873F-47D2-B921-5E707E2544FC}</author>
    <author>tc={751C0C41-99F9-466A-831D-EC92BBAB0DA8}</author>
    <author>tc={7A62D6B5-B2F6-4407-BF54-31E223E9145E}</author>
    <author>tc={C7638C44-2FE8-4FCC-9C0F-CF7D9EC87597}</author>
    <author>tc={F166C47E-D750-45BD-9FBC-2F2F01FAB4B4}</author>
    <author>tc={F83757A2-9330-432C-A598-55C97C0DE169}</author>
    <author>tc={F8D3AB5C-6507-44B0-A5A8-7CB96507F6D3}</author>
    <author>tc={71D448A8-3670-422B-A497-DE1E9900FFF8}</author>
    <author>tc={2513E546-A3C2-407D-B33E-881D4C5C3632}</author>
    <author>tc={319D25DB-37E7-4B84-BA08-E20E761A0EF9}</author>
    <author>tc={2AEFB2C6-9E70-4BA3-A668-FF01DD452731}</author>
    <author>tc={C924FB30-69B5-4ED7-BEE0-4A925BE45FE3}</author>
    <author>tc={0E51F6C3-B1D5-4826-916C-9E9E8E15933A}</author>
    <author>tc={B25020E2-0EF3-417F-8E28-6E7172C2FA92}</author>
    <author>tc={819FC8DD-7589-4F21-9D56-B21E505EB779}</author>
  </authors>
  <commentList>
    <comment ref="B6" authorId="0" shapeId="0" xr:uid="{AD705CA3-C6B2-49E8-A5E6-5034D60CEBC2}">
      <text>
        <t>[Threaded comment]
Your version of Excel allows you to read this threaded comment; however, any edits to it will get removed if the file is opened in a newer version of Excel. Learn more: https://go.microsoft.com/fwlink/?linkid=870924
Comment:
    Data used to develop and determine appropriate driver percentages and contributing ratios to calculate allocation rates</t>
      </text>
    </comment>
    <comment ref="H7" authorId="1" shapeId="0" xr:uid="{8E19EFF2-AE29-4841-B1C7-DD6B6FCE06B5}">
      <text>
        <t>[Threaded comment]
Your version of Excel allows you to read this threaded comment; however, any edits to it will get removed if the file is opened in a newer version of Excel. Learn more: https://go.microsoft.com/fwlink/?linkid=870924
Comment:
    Major functions/programs/cost centers</t>
      </text>
    </comment>
    <comment ref="S7" authorId="2" shapeId="0" xr:uid="{4EF77198-B5C4-48D8-99B1-EE12A29F85E0}">
      <text>
        <t>[Threaded comment]
Your version of Excel allows you to read this threaded comment; however, any edits to it will get removed if the file is opened in a newer version of Excel. Learn more: https://go.microsoft.com/fwlink/?linkid=870924
Comment:
    Add specific orginzatioal data is creating additional/other drivers</t>
      </text>
    </comment>
    <comment ref="H8" authorId="3" shapeId="0" xr:uid="{DD7E5CE0-873F-47D2-B921-5E707E2544FC}">
      <text>
        <t>[Threaded comment]
Your version of Excel allows you to read this threaded comment; however, any edits to it will get removed if the file is opened in a newer version of Excel. Learn more: https://go.microsoft.com/fwlink/?linkid=870924
Comment:
    Local, State, Federal (as applicable)</t>
      </text>
    </comment>
    <comment ref="B12" authorId="4" shapeId="0" xr:uid="{751C0C41-99F9-466A-831D-EC92BBAB0DA8}">
      <text>
        <t>[Threaded comment]
Your version of Excel allows you to read this threaded comment; however, any edits to it will get removed if the file is opened in a newer version of Excel. Learn more: https://go.microsoft.com/fwlink/?linkid=870924
Comment:
    Qualified GA/GE should reconcile to the approved budget on file with the PO</t>
      </text>
    </comment>
    <comment ref="F13" authorId="5" shapeId="0" xr:uid="{7A62D6B5-B2F6-4407-BF54-31E223E9145E}">
      <text>
        <t>[Threaded comment]
Your version of Excel allows you to read this threaded comment; however, any edits to it will get removed if the file is opened in a newer version of Excel. Learn more: https://go.microsoft.com/fwlink/?linkid=870924
Comment:
    Total cost per category</t>
      </text>
    </comment>
    <comment ref="H13" authorId="6" shapeId="0" xr:uid="{C7638C44-2FE8-4FCC-9C0F-CF7D9EC87597}">
      <text>
        <t>[Threaded comment]
Your version of Excel allows you to read this threaded comment; however, any edits to it will get removed if the file is opened in a newer version of Excel. Learn more: https://go.microsoft.com/fwlink/?linkid=870924
Comment:
    Allowable = Total Cost * Driver rate or ratio</t>
      </text>
    </comment>
    <comment ref="I13" authorId="7" shapeId="0" xr:uid="{F166C47E-D750-45BD-9FBC-2F2F01FAB4B4}">
      <text>
        <t>[Threaded comment]
Your version of Excel allows you to read this threaded comment; however, any edits to it will get removed if the file is opened in a newer version of Excel. Learn more: https://go.microsoft.com/fwlink/?linkid=870924
Comment:
    These could be expenses that are fully allocated to other programs or expenses specifically excluded from being included in costs for the SSVF program due to program restrictive criteria (unallowable items - food, water, overtime,...).</t>
      </text>
    </comment>
    <comment ref="J13" authorId="8" shapeId="0" xr:uid="{F83757A2-9330-432C-A598-55C97C0DE169}">
      <text>
        <t>[Threaded comment]
Your version of Excel allows you to read this threaded comment; however, any edits to it will get removed if the file is opened in a newer version of Excel. Learn more: https://go.microsoft.com/fwlink/?linkid=870924
Comment:
    Any Direct Cost identified that should reduce admin cost allowed</t>
      </text>
    </comment>
    <comment ref="M13" authorId="9" shapeId="0" xr:uid="{F8D3AB5C-6507-44B0-A5A8-7CB96507F6D3}">
      <text>
        <t>[Threaded comment]
Your version of Excel allows you to read this threaded comment; however, any edits to it will get removed if the file is opened in a newer version of Excel. Learn more: https://go.microsoft.com/fwlink/?linkid=870924
Comment:
    Based on Headcount (most conservative method)</t>
      </text>
    </comment>
    <comment ref="N13" authorId="10" shapeId="0" xr:uid="{71D448A8-3670-422B-A497-DE1E9900FFF8}">
      <text>
        <t>[Threaded comment]
Your version of Excel allows you to read this threaded comment; however, any edits to it will get removed if the file is opened in a newer version of Excel. Learn more: https://go.microsoft.com/fwlink/?linkid=870924
Comment:
    The number of payments made in the program divided by the total number of payments made for the organization</t>
      </text>
    </comment>
    <comment ref="O13" authorId="11" shapeId="0" xr:uid="{2513E546-A3C2-407D-B33E-881D4C5C3632}">
      <text>
        <t>[Threaded comment]
Your version of Excel allows you to read this threaded comment; however, any edits to it will get removed if the file is opened in a newer version of Excel. Learn more: https://go.microsoft.com/fwlink/?linkid=870924
Comment:
    Number of invoices process in total divided by the total number of invoices in support of SSVF</t>
      </text>
    </comment>
    <comment ref="P13" authorId="12" shapeId="0" xr:uid="{319D25DB-37E7-4B84-BA08-E20E761A0EF9}">
      <text>
        <t>[Threaded comment]
Your version of Excel allows you to read this threaded comment; however, any edits to it will get removed if the file is opened in a newer version of Excel. Learn more: https://go.microsoft.com/fwlink/?linkid=870924
Comment:
    Blended rate includes two or more drivers to calculate the approriate allocation percentage considering multiple forms of input
Blended rate between headcount and payments processed.  Processing invoices Includes processing payments and expense reports and Payroll</t>
      </text>
    </comment>
    <comment ref="Q13" authorId="13" shapeId="0" xr:uid="{2AEFB2C6-9E70-4BA3-A668-FF01DD452731}">
      <text>
        <t>[Threaded comment]
Your version of Excel allows you to read this threaded comment; however, any edits to it will get removed if the file is opened in a newer version of Excel. Learn more: https://go.microsoft.com/fwlink/?linkid=870924
Comment:
    Number of payroll</t>
      </text>
    </comment>
    <comment ref="R13" authorId="14" shapeId="0" xr:uid="{C924FB30-69B5-4ED7-BEE0-4A925BE45FE3}">
      <text>
        <t>[Threaded comment]
Your version of Excel allows you to read this threaded comment; however, any edits to it will get removed if the file is opened in a newer version of Excel. Learn more: https://go.microsoft.com/fwlink/?linkid=870924
Comment:
    Based on the program square footage used to total square footage</t>
      </text>
    </comment>
    <comment ref="S13" authorId="15" shapeId="0" xr:uid="{0E51F6C3-B1D5-4826-916C-9E9E8E15933A}">
      <text>
        <t>[Threaded comment]
Your version of Excel allows you to read this threaded comment; however, any edits to it will get removed if the file is opened in a newer version of Excel. Learn more: https://go.microsoft.com/fwlink/?linkid=870924
Comment:
    Based on the program devices managed to total devices managed by the IT department</t>
      </text>
    </comment>
    <comment ref="H39" authorId="16" shapeId="0" xr:uid="{B25020E2-0EF3-417F-8E28-6E7172C2FA92}">
      <text>
        <t>[Threaded comment]
Your version of Excel allows you to read this threaded comment; however, any edits to it will get removed if the file is opened in a newer version of Excel. Learn more: https://go.microsoft.com/fwlink/?linkid=870924
Comment:
    Actual totals may calculate above the max allolwed, but total draw may not exceed the 10% cap (in total for year)</t>
      </text>
    </comment>
    <comment ref="B45" authorId="17" shapeId="0" xr:uid="{819FC8DD-7589-4F21-9D56-B21E505EB779}">
      <text>
        <t>[Threaded comment]
Your version of Excel allows you to read this threaded comment; however, any edits to it will get removed if the file is opened in a newer version of Excel. Learn more: https://go.microsoft.com/fwlink/?linkid=870924
Comment:
    Based on projections and actuals each month, the grantee should be able to determine if previously projected admin cost can be diverted to other SSVF activities as needed/available.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tc={E06612AB-D156-4FB5-A079-BCBDD1F948A0}</author>
    <author>tc={3B38C5B7-EA74-4127-A6D3-D108F67E3216}</author>
    <author>tc={3F57DFAD-8560-4657-AEAC-3A560A20A3AC}</author>
    <author>tc={01F94A20-B1C8-4B19-B594-5A7F65A0895A}</author>
    <author>tc={5882769E-EC56-4AFF-99A1-88FA43FDE16D}</author>
    <author>tc={D7F61A30-DCEE-4B9A-92BA-F3E2B5B3F0DF}</author>
    <author>tc={4DE8926C-854B-4455-989A-42AC9227ACF3}</author>
    <author>tc={81E1AE31-84E8-45BC-B08B-EDE634E1C64C}</author>
    <author>tc={F3343912-31C0-47C8-85D8-E1CD9B3FE9AA}</author>
    <author>tc={4DF73497-1B8B-403C-A4E7-7A41C9D51E52}</author>
    <author>tc={40EF3741-F554-4313-9D8A-64C754D50AD4}</author>
    <author>tc={F97C17DE-3AD8-4903-A71B-5BF3215E9C3D}</author>
    <author>tc={99AF053F-34C8-4023-A0D3-1321FFC9AD1C}</author>
    <author>tc={F09702C9-3DE5-46F8-A312-298943ED87AD}</author>
    <author>tc={B3613267-F324-4D76-BCDD-FB21924FCC7D}</author>
    <author>tc={1ABA4D76-852B-4E15-83F5-A2506748200E}</author>
    <author>tc={809E6A03-D5FE-4A17-92A9-BE457F54F4F6}</author>
    <author>tc={A7345083-FA8B-49A8-A2F5-790A8DCE5CDF}</author>
    <author>tc={7FE5477F-6970-4405-B85F-DFF4B06C9637}</author>
    <author>tc={302EFC77-32E7-4CA2-8F0D-458905087364}</author>
  </authors>
  <commentList>
    <comment ref="B6" authorId="0" shapeId="0" xr:uid="{E06612AB-D156-4FB5-A079-BCBDD1F948A0}">
      <text>
        <t>[Threaded comment]
Your version of Excel allows you to read this threaded comment; however, any edits to it will get removed if the file is opened in a newer version of Excel. Learn more: https://go.microsoft.com/fwlink/?linkid=870924
Comment:
    Data used to develop and determine appropriate driver percentages and contributing ratios to calculate allocation rates</t>
      </text>
    </comment>
    <comment ref="H7" authorId="1" shapeId="0" xr:uid="{3B38C5B7-EA74-4127-A6D3-D108F67E3216}">
      <text>
        <t>[Threaded comment]
Your version of Excel allows you to read this threaded comment; however, any edits to it will get removed if the file is opened in a newer version of Excel. Learn more: https://go.microsoft.com/fwlink/?linkid=870924
Comment:
    Major functions/programs/cost centers</t>
      </text>
    </comment>
    <comment ref="B12" authorId="2" shapeId="0" xr:uid="{3F57DFAD-8560-4657-AEAC-3A560A20A3AC}">
      <text>
        <t>[Threaded comment]
Your version of Excel allows you to read this threaded comment; however, any edits to it will get removed if the file is opened in a newer version of Excel. Learn more: https://go.microsoft.com/fwlink/?linkid=870924
Comment:
    Qualified GA/GE should reconcile to the approved budget on file with the PO</t>
      </text>
    </comment>
    <comment ref="F13" authorId="3" shapeId="0" xr:uid="{01F94A20-B1C8-4B19-B594-5A7F65A0895A}">
      <text>
        <t>[Threaded comment]
Your version of Excel allows you to read this threaded comment; however, any edits to it will get removed if the file is opened in a newer version of Excel. Learn more: https://go.microsoft.com/fwlink/?linkid=870924
Comment:
    Total cost per category</t>
      </text>
    </comment>
    <comment ref="H13" authorId="4" shapeId="0" xr:uid="{5882769E-EC56-4AFF-99A1-88FA43FDE16D}">
      <text>
        <t>[Threaded comment]
Your version of Excel allows you to read this threaded comment; however, any edits to it will get removed if the file is opened in a newer version of Excel. Learn more: https://go.microsoft.com/fwlink/?linkid=870924
Comment:
    Allowable = Total Cost * Driver rate or ratio</t>
      </text>
    </comment>
    <comment ref="I13" authorId="5" shapeId="0" xr:uid="{D7F61A30-DCEE-4B9A-92BA-F3E2B5B3F0DF}">
      <text>
        <t>[Threaded comment]
Your version of Excel allows you to read this threaded comment; however, any edits to it will get removed if the file is opened in a newer version of Excel. Learn more: https://go.microsoft.com/fwlink/?linkid=870924
Comment:
    These could be expenses that are fully allocated to other programs or expenses specifically excluded from being included in costs for the SSVF program due to program restrictive criteria (unallowable items - food, water, overtime,...).</t>
      </text>
    </comment>
    <comment ref="M13" authorId="6" shapeId="0" xr:uid="{4DE8926C-854B-4455-989A-42AC9227ACF3}">
      <text>
        <t>[Threaded comment]
Your version of Excel allows you to read this threaded comment; however, any edits to it will get removed if the file is opened in a newer version of Excel. Learn more: https://go.microsoft.com/fwlink/?linkid=870924
Comment:
    Based on Headcount (most conservative method)</t>
      </text>
    </comment>
    <comment ref="N13" authorId="7" shapeId="0" xr:uid="{81E1AE31-84E8-45BC-B08B-EDE634E1C64C}">
      <text>
        <t>[Threaded comment]
Your version of Excel allows you to read this threaded comment; however, any edits to it will get removed if the file is opened in a newer version of Excel. Learn more: https://go.microsoft.com/fwlink/?linkid=870924
Comment:
    The number of payments made in the program divided by the total number of payments made for the organization</t>
      </text>
    </comment>
    <comment ref="O13" authorId="8" shapeId="0" xr:uid="{F3343912-31C0-47C8-85D8-E1CD9B3FE9AA}">
      <text>
        <t>[Threaded comment]
Your version of Excel allows you to read this threaded comment; however, any edits to it will get removed if the file is opened in a newer version of Excel. Learn more: https://go.microsoft.com/fwlink/?linkid=870924
Comment:
    Number of invoices process in total divided by the total number of invoices in support of SSVF</t>
      </text>
    </comment>
    <comment ref="P13" authorId="9" shapeId="0" xr:uid="{4DF73497-1B8B-403C-A4E7-7A41C9D51E52}">
      <text>
        <t>[Threaded comment]
Your version of Excel allows you to read this threaded comment; however, any edits to it will get removed if the file is opened in a newer version of Excel. Learn more: https://go.microsoft.com/fwlink/?linkid=870924
Comment:
    Blended rate includes two or more drivers to calculate the approriate allocation percentage considering multiple forms of input
Blended rate between headcount and payments processed.  Processing invoices Includes processing payments and expense reports and Payroll</t>
      </text>
    </comment>
    <comment ref="Q13" authorId="10" shapeId="0" xr:uid="{40EF3741-F554-4313-9D8A-64C754D50AD4}">
      <text>
        <t>[Threaded comment]
Your version of Excel allows you to read this threaded comment; however, any edits to it will get removed if the file is opened in a newer version of Excel. Learn more: https://go.microsoft.com/fwlink/?linkid=870924
Comment:
    Number of payroll</t>
      </text>
    </comment>
    <comment ref="R13" authorId="11" shapeId="0" xr:uid="{F97C17DE-3AD8-4903-A71B-5BF3215E9C3D}">
      <text>
        <t>[Threaded comment]
Your version of Excel allows you to read this threaded comment; however, any edits to it will get removed if the file is opened in a newer version of Excel. Learn more: https://go.microsoft.com/fwlink/?linkid=870924
Comment:
    Based on the program square footage used to total square footage</t>
      </text>
    </comment>
    <comment ref="S13" authorId="12" shapeId="0" xr:uid="{99AF053F-34C8-4023-A0D3-1321FFC9AD1C}">
      <text>
        <t>[Threaded comment]
Your version of Excel allows you to read this threaded comment; however, any edits to it will get removed if the file is opened in a newer version of Excel. Learn more: https://go.microsoft.com/fwlink/?linkid=870924
Comment:
    Based on the program devices managed to total devices managed by the IT department</t>
      </text>
    </comment>
    <comment ref="U15" authorId="13" shapeId="0" xr:uid="{F09702C9-3DE5-46F8-A312-298943ED87AD}">
      <text>
        <t>[Threaded comment]
Your version of Excel allows you to read this threaded comment; however, any edits to it will get removed if the file is opened in a newer version of Excel. Learn more: https://go.microsoft.com/fwlink/?linkid=870924
Comment:
    Grantee has 5 total programs or cost centers with SSVF being one of those 5, CEO only spends 10% of his time dedicated to program specific operations and management</t>
      </text>
    </comment>
    <comment ref="P16" authorId="14" shapeId="0" xr:uid="{B3613267-F324-4D76-BCDD-FB21924FCC7D}">
      <text>
        <t>[Threaded comment]
Your version of Excel allows you to read this threaded comment; however, any edits to it will get removed if the file is opened in a newer version of Excel. Learn more: https://go.microsoft.com/fwlink/?linkid=870924
Comment:
    The blended rate is used here because senior management supports both the number of people in the organization as well as the expenses</t>
      </text>
    </comment>
    <comment ref="T16" authorId="15" shapeId="0" xr:uid="{1ABA4D76-852B-4E15-83F5-A2506748200E}">
      <text>
        <t>[Threaded comment]
Your version of Excel allows you to read this threaded comment; however, any edits to it will get removed if the file is opened in a newer version of Excel. Learn more: https://go.microsoft.com/fwlink/?linkid=870924
Comment:
    CFO reviews 20 highlevel reports per month with only 4 being directly or indirectly attributable to SSVF</t>
      </text>
    </comment>
    <comment ref="S25" authorId="16" shapeId="0" xr:uid="{809E6A03-D5FE-4A17-92A9-BE457F54F4F6}">
      <text>
        <t>[Threaded comment]
Your version of Excel allows you to read this threaded comment; however, any edits to it will get removed if the file is opened in a newer version of Excel. Learn more: https://go.microsoft.com/fwlink/?linkid=870924
Comment:
    10 SSVF staff, 100 emp, 150 total devices - each SSVF staff member has one desk phone and 3 of 10 have cells, so 12 devices of the 150 =</t>
      </text>
    </comment>
    <comment ref="R26" authorId="17" shapeId="0" xr:uid="{A7345083-FA8B-49A8-A2F5-790A8DCE5CDF}">
      <text>
        <t>[Threaded comment]
Your version of Excel allows you to read this threaded comment; however, any edits to it will get removed if the file is opened in a newer version of Excel. Learn more: https://go.microsoft.com/fwlink/?linkid=870924
Comment:
    Office space = 6,200 sq ft, only 450 sq ft support SSVF</t>
      </text>
    </comment>
    <comment ref="H39" authorId="18" shapeId="0" xr:uid="{7FE5477F-6970-4405-B85F-DFF4B06C9637}">
      <text>
        <t>[Threaded comment]
Your version of Excel allows you to read this threaded comment; however, any edits to it will get removed if the file is opened in a newer version of Excel. Learn more: https://go.microsoft.com/fwlink/?linkid=870924
Comment:
    Actual totals may calculate above the max allolwed, but total draw may not exceed the 10% cap (in total for year)</t>
      </text>
    </comment>
    <comment ref="B45" authorId="19" shapeId="0" xr:uid="{302EFC77-32E7-4CA2-8F0D-458905087364}">
      <text>
        <t>[Threaded comment]
Your version of Excel allows you to read this threaded comment; however, any edits to it will get removed if the file is opened in a newer version of Excel. Learn more: https://go.microsoft.com/fwlink/?linkid=870924
Comment:
    Based on projections and actuals each month, the grantee should be able to determine if previously projected admin cost can be diverted to other SSVF activities as needed/available.</t>
      </text>
    </comment>
  </commentList>
</comments>
</file>

<file path=xl/sharedStrings.xml><?xml version="1.0" encoding="utf-8"?>
<sst xmlns="http://schemas.openxmlformats.org/spreadsheetml/2006/main" count="283" uniqueCount="194">
  <si>
    <t>Total</t>
  </si>
  <si>
    <t>Blended Rate</t>
  </si>
  <si>
    <t>Devices</t>
  </si>
  <si>
    <t>SSVF % of Overall:</t>
  </si>
  <si>
    <t>38 CFR § 62.70 - Financial management and administrative costs.</t>
  </si>
  <si>
    <t xml:space="preserve">(a) Grantees must comply with applicable requirements of the Uniform Administrative Requirements, Cost Principles, and Audit Requirements for Federal Awards under 2 CFR part 200. </t>
  </si>
  <si>
    <t xml:space="preserve">(b) Grantees must use a financial management system that provides adequate fiscal control and accounting records and meets the requirements set forth in 2 CFR part 200. </t>
  </si>
  <si>
    <t xml:space="preserve">(d) Grantees are subject to the Uniform Administrative Requirements for Grants and Agreements with Institutions of Higher Education, Hospitals and other Non-Profit Organizations, codified at 38 CFR Part 49. </t>
  </si>
  <si>
    <t>2 CFR 200.302 Financial management (b):</t>
  </si>
  <si>
    <r>
      <t>2)</t>
    </r>
    <r>
      <rPr>
        <sz val="7"/>
        <color theme="1"/>
        <rFont val="Times New Roman"/>
        <family val="1"/>
      </rPr>
      <t xml:space="preserve">      </t>
    </r>
    <r>
      <rPr>
        <sz val="11"/>
        <color theme="1"/>
        <rFont val="Calibri"/>
        <family val="2"/>
      </rPr>
      <t>Accurate, current, and complete disclosure of the financial results of each Federal award or program in accordance with the reporting requirements set forth in §§ 200.327 Financial reporting and 200.328 Monitoring and reporting program performance.</t>
    </r>
  </si>
  <si>
    <t>Department of Veterans Affairs
Supportive Services for Veteran Families (SSVF) 
Program Guide
Updated December 2019</t>
  </si>
  <si>
    <t>Section VIII | Page 78
VIII. Fiscal Administration, B. Grant Draw Down Process, Overview of Disbursement</t>
  </si>
  <si>
    <t>Section VIII | Page 79
C. Eligible Expenses</t>
  </si>
  <si>
    <t>Section VIII | Page 80
Administrative Costs (10% Maximum)</t>
  </si>
  <si>
    <t>Applicable 
Code of Federal Regulations &amp;
Department of Veterans Affairs
Supportive Services for Veteran Families (SSVF) 
Program Guide</t>
  </si>
  <si>
    <r>
      <t xml:space="preserve">(c) Payment up to the amount specified in the supportive services grant </t>
    </r>
    <r>
      <rPr>
        <b/>
        <sz val="11"/>
        <color theme="1"/>
        <rFont val="Calibri"/>
        <family val="2"/>
        <scheme val="minor"/>
      </rPr>
      <t>must be made only for allowable, allocable, and reasonable costs in conducting the work under the supportive services grant.</t>
    </r>
    <r>
      <rPr>
        <sz val="11"/>
        <color theme="1"/>
        <rFont val="Calibri"/>
        <family val="2"/>
        <scheme val="minor"/>
      </rPr>
      <t xml:space="preserve"> The determination of allowable costs must be made in accordance with the applicable Federal Cost Principles set forth in 2 CFR part 200. </t>
    </r>
  </si>
  <si>
    <r>
      <t xml:space="preserve">(e) </t>
    </r>
    <r>
      <rPr>
        <b/>
        <sz val="11"/>
        <color theme="1"/>
        <rFont val="Calibri"/>
        <family val="2"/>
        <scheme val="minor"/>
      </rPr>
      <t>Costs for administration by a grantee must not exceed 10 percent of the total amount of the supportive services grant.</t>
    </r>
    <r>
      <rPr>
        <sz val="11"/>
        <color theme="1"/>
        <rFont val="Calibri"/>
        <family val="2"/>
        <scheme val="minor"/>
      </rPr>
      <t xml:space="preserve"> Administrative costs will consist of all direct and indirect costs associated with the management of the program. These costs will include the administrative costs, both direct and indirect, of subcontractors. </t>
    </r>
  </si>
  <si>
    <r>
      <t xml:space="preserve">“The </t>
    </r>
    <r>
      <rPr>
        <b/>
        <sz val="11"/>
        <color theme="1"/>
        <rFont val="Calibri"/>
        <family val="2"/>
        <scheme val="minor"/>
      </rPr>
      <t>financial management system of each non-Federal entity must provide for the following</t>
    </r>
    <r>
      <rPr>
        <sz val="11"/>
        <color theme="1"/>
        <rFont val="Calibri"/>
        <family val="2"/>
        <scheme val="minor"/>
      </rPr>
      <t>:</t>
    </r>
  </si>
  <si>
    <r>
      <t>1)</t>
    </r>
    <r>
      <rPr>
        <sz val="7"/>
        <color theme="1"/>
        <rFont val="Times New Roman"/>
        <family val="1"/>
      </rPr>
      <t xml:space="preserve">      </t>
    </r>
    <r>
      <rPr>
        <b/>
        <sz val="11"/>
        <color theme="1"/>
        <rFont val="Calibri"/>
        <family val="2"/>
      </rPr>
      <t>Identification, in its accounts, of all Federal awards received and expended and the Federal programs under which they were received.</t>
    </r>
  </si>
  <si>
    <r>
      <t>4)</t>
    </r>
    <r>
      <rPr>
        <sz val="7"/>
        <color theme="1"/>
        <rFont val="Times New Roman"/>
        <family val="1"/>
      </rPr>
      <t xml:space="preserve">      </t>
    </r>
    <r>
      <rPr>
        <b/>
        <sz val="11"/>
        <color theme="1"/>
        <rFont val="Calibri"/>
        <family val="2"/>
      </rPr>
      <t>Comparison of expenditures with budget amounts for each Federal award.</t>
    </r>
  </si>
  <si>
    <r>
      <t xml:space="preserve">Grantees must spend 90 percent of grant funds on supportive services, including Temporary Financial Assistance. </t>
    </r>
    <r>
      <rPr>
        <b/>
        <sz val="11"/>
        <color theme="1"/>
        <rFont val="Calibri"/>
        <family val="2"/>
        <scheme val="minor"/>
      </rPr>
      <t>The SSVF grant program allows grantees to spend a maximum of 10 percent for administrative costs.</t>
    </r>
    <r>
      <rPr>
        <sz val="11"/>
        <color theme="1"/>
        <rFont val="Calibri"/>
        <family val="2"/>
        <scheme val="minor"/>
      </rPr>
      <t xml:space="preserve"> Although there is only one account to draw from, </t>
    </r>
    <r>
      <rPr>
        <b/>
        <sz val="11"/>
        <color theme="1"/>
        <rFont val="Calibri"/>
        <family val="2"/>
        <scheme val="minor"/>
      </rPr>
      <t>it is incumbent on the grantee to track all expenditures according to the submitted and approved budget on file with the SSVF Program Office.</t>
    </r>
  </si>
  <si>
    <r>
      <t xml:space="preserve">Payment of SSVF grant funds up to the amount specified in the SSVF grant agreement will be made only for appropriately documented eligible expenses that are </t>
    </r>
    <r>
      <rPr>
        <b/>
        <sz val="11"/>
        <color theme="1"/>
        <rFont val="Calibri"/>
        <family val="2"/>
        <scheme val="minor"/>
      </rPr>
      <t>allowable, allocable, and reasonable costs</t>
    </r>
    <r>
      <rPr>
        <sz val="11"/>
        <color theme="1"/>
        <rFont val="Calibri"/>
        <family val="2"/>
        <scheme val="minor"/>
      </rPr>
      <t xml:space="preserve"> of operating a program under the Supportive Services grant. Eligible expenses must be in accordance with the applicable Federal Cost Principles set forth in OMB Circular A-122, Cost Principles for Non-Profit Organizations, codified at 2 CFR Part 235. Additionally, </t>
    </r>
    <r>
      <rPr>
        <b/>
        <sz val="11"/>
        <color theme="1"/>
        <rFont val="Calibri"/>
        <family val="2"/>
        <scheme val="minor"/>
      </rPr>
      <t>expenses must be eligible per the grantee's approved SSVF budget and within budget limitations.</t>
    </r>
    <r>
      <rPr>
        <sz val="11"/>
        <color theme="1"/>
        <rFont val="Calibri"/>
        <family val="2"/>
        <scheme val="minor"/>
      </rPr>
      <t xml:space="preserve"> Ineligible expenses are those costs charged by a grantee that VA determines to be unallowable based on applicable Federal cost principles, the SSVF Program regulations or the Supportive Services grant agreement. The following Sections 1 and 2 outline expenses that are eligible under the supportive services requirements of the SSVF Program.</t>
    </r>
  </si>
  <si>
    <r>
      <t xml:space="preserve">Under the SSVF Program, a minimum of 90% of supportive services grant funds must be used to provide and coordinate the provision of supportive services to very low-income Veteran families who are occupying permanent housing. </t>
    </r>
    <r>
      <rPr>
        <b/>
        <sz val="11"/>
        <color theme="1"/>
        <rFont val="Calibri"/>
        <family val="2"/>
        <scheme val="minor"/>
      </rPr>
      <t>A maximum of 10% of supportive services grant funds may be used for administrative costs. Per Section 62.70 of the 38 CFR Part 62, administrative costs are defined as all direct and indirect costs associated with the management of the program.</t>
    </r>
    <r>
      <rPr>
        <sz val="11"/>
        <color theme="1"/>
        <rFont val="Calibri"/>
        <family val="2"/>
        <scheme val="minor"/>
      </rPr>
      <t xml:space="preserve"> </t>
    </r>
    <r>
      <rPr>
        <b/>
        <sz val="11"/>
        <color theme="1"/>
        <rFont val="Calibri"/>
        <family val="2"/>
        <scheme val="minor"/>
      </rPr>
      <t>These costs include the administrative costs, both direct and indirect, of subcontractors. SSVF requires grantees to provide support documentation (payroll records, invoices, receipts etc.) for all costs and expenses associated with the administration of the SSVF grant.</t>
    </r>
  </si>
  <si>
    <r>
      <t>3)</t>
    </r>
    <r>
      <rPr>
        <sz val="7"/>
        <color theme="1"/>
        <rFont val="Times New Roman"/>
        <family val="1"/>
      </rPr>
      <t xml:space="preserve">      </t>
    </r>
    <r>
      <rPr>
        <b/>
        <sz val="11"/>
        <color theme="1"/>
        <rFont val="Calibri"/>
        <family val="2"/>
      </rPr>
      <t>Records that identify adequately the source and application of funds for federally funded activities.</t>
    </r>
    <r>
      <rPr>
        <sz val="11"/>
        <color theme="1"/>
        <rFont val="Calibri"/>
        <family val="2"/>
      </rPr>
      <t xml:space="preserve">  These records must contain information pertaining to Federal awards, authorizations, obligations, unobligated balances, assets, expenditures, income and interest and </t>
    </r>
    <r>
      <rPr>
        <b/>
        <sz val="11"/>
        <color theme="1"/>
        <rFont val="Calibri"/>
        <family val="2"/>
      </rPr>
      <t>be supported by source documentation.</t>
    </r>
  </si>
  <si>
    <r>
      <rPr>
        <b/>
        <sz val="11"/>
        <color theme="1"/>
        <rFont val="Calibri"/>
        <family val="2"/>
        <scheme val="minor"/>
      </rPr>
      <t>Administrative costs should be placed in the Administrative section of an SSVF program budget.</t>
    </r>
    <r>
      <rPr>
        <sz val="11"/>
        <color theme="1"/>
        <rFont val="Calibri"/>
        <family val="2"/>
        <scheme val="minor"/>
      </rPr>
      <t xml:space="preserve"> </t>
    </r>
    <r>
      <rPr>
        <u/>
        <sz val="11"/>
        <color theme="1"/>
        <rFont val="Calibri"/>
        <family val="2"/>
        <scheme val="minor"/>
      </rPr>
      <t xml:space="preserve">An approved Indirect Cost Rate is not considered adequate support or source documentation for costs listed in the Administrative section of the budget. </t>
    </r>
    <r>
      <rPr>
        <b/>
        <sz val="11"/>
        <color theme="1"/>
        <rFont val="Calibri"/>
        <family val="2"/>
        <scheme val="minor"/>
      </rPr>
      <t xml:space="preserve">Grantees are </t>
    </r>
    <r>
      <rPr>
        <b/>
        <u/>
        <sz val="11"/>
        <color theme="1"/>
        <rFont val="Calibri"/>
        <family val="2"/>
        <scheme val="minor"/>
      </rPr>
      <t>required to have a detailed breakout of these administrative costs along with any supporting documents for those expenses for auditing and oversight.</t>
    </r>
    <r>
      <rPr>
        <b/>
        <sz val="11"/>
        <color theme="1"/>
        <rFont val="Calibri"/>
        <family val="2"/>
        <scheme val="minor"/>
      </rPr>
      <t xml:space="preserve"> </t>
    </r>
    <r>
      <rPr>
        <sz val="11"/>
        <color theme="1"/>
        <rFont val="Calibri"/>
        <family val="2"/>
        <scheme val="minor"/>
      </rPr>
      <t>Title 2 CFR 200.302 requires the financial management system of each non-Federal entity provide “records that identify adequately the source and application of funds for federally-funded activities. These records must contain information pertaining to Federal awards, authorizations, obligations, unobligated balances, assets, expenditures, income and interest and be supported by source documentation.”</t>
    </r>
  </si>
  <si>
    <t>Please describe the internal controls in place to ensure administrative cost charged and drawn from SSVF funding are in line with the approved budget on file with the SSVF Program Office?</t>
  </si>
  <si>
    <t>Please describe the internal controls in place to ensure administrative cost charged and drawn from SSVF funding are not charged twice under direct expenditures and indirect expenditures?</t>
  </si>
  <si>
    <t>Responsible Agency/Grantee Official:</t>
  </si>
  <si>
    <t xml:space="preserve"> - - -  Please include your name here - - - </t>
  </si>
  <si>
    <t>Agency/Grantee Official Title/Position:</t>
  </si>
  <si>
    <t xml:space="preserve"> - - - - Please include your title/position here - - - </t>
  </si>
  <si>
    <t>Agency/Grantee Official Acknowledgement</t>
  </si>
  <si>
    <t xml:space="preserve"> ---Please enter your initials and date completed ICQ here once you have read and understand the "Agency/Grantee Official Acknowledgement" statement below---</t>
  </si>
  <si>
    <t xml:space="preserve">The following questionnaire is designed to obtain preliminary information regarding the Internal Control environment surrounding the Fiscal and Accounting operations for your organization. These questions are intended to streamline and minimize the time associated with conducting various interviews and or observations with process by obtaining a high-level understanding of the Internal Controls associated with your organizations Fiscal and Accounting operations. Information provided here may be used in conjunction with interviews and observations with key management and staff to obtain a greater understanding of specific processes and procedures or focus in on potential areas of concern.  </t>
  </si>
  <si>
    <t xml:space="preserve">Topic </t>
  </si>
  <si>
    <t>#</t>
  </si>
  <si>
    <t xml:space="preserve">Question </t>
  </si>
  <si>
    <t>Response/Comment</t>
  </si>
  <si>
    <t xml:space="preserve">Additional Documents </t>
  </si>
  <si>
    <t>4.a</t>
  </si>
  <si>
    <t>4.b</t>
  </si>
  <si>
    <t xml:space="preserve">Please describe how these cost are accounted for within the GL. </t>
  </si>
  <si>
    <t>4.c</t>
  </si>
  <si>
    <t>4.d</t>
  </si>
  <si>
    <t xml:space="preserve">What is the "Basis of Allocation" or "Drivers" for determining administrative cost?  </t>
  </si>
  <si>
    <t>How often are the "Basis of Allocation" or "Drivers" for determining administrative cost reassessed?  Please provide documentation supporting most recent assessment and determination.</t>
  </si>
  <si>
    <t>How often is the data used to determine monthly administrative cost via the "Basis of Allocation" or "Drivers" for determining administrative cost updated?  Please provide documentation supporting most recent assessment and determination.</t>
  </si>
  <si>
    <t xml:space="preserve">Financial Management  - Administrative Cost </t>
  </si>
  <si>
    <r>
      <rPr>
        <b/>
        <sz val="11"/>
        <color theme="1"/>
        <rFont val="Calibri"/>
        <family val="2"/>
        <scheme val="minor"/>
      </rPr>
      <t xml:space="preserve"> ----- Instructions -----  </t>
    </r>
    <r>
      <rPr>
        <sz val="11"/>
        <color theme="1"/>
        <rFont val="Calibri"/>
        <family val="2"/>
        <scheme val="minor"/>
      </rPr>
      <t xml:space="preserve">
 Please respond to each question in the Response/Comment column associated with that question.  If additional documents will be provided to support or provide additional information, please indicate if the items are attached or where they can be obtained for further review. </t>
    </r>
  </si>
  <si>
    <t>Please describe how your organization ensures only allowable, allocable, and reasonable costs in conducting the work under the supportive services grant are charged and drawn from SSVF funding?</t>
  </si>
  <si>
    <t>Please describe (and include examples of worksheets or other methods describe here) how your organization ensures it does not exceed 10 percent of the total amount of the supportive services grant.</t>
  </si>
  <si>
    <t>Please describe how your organization identifies direct or indirect cost for your organization.</t>
  </si>
  <si>
    <t>Does your organization identify, by GL account number or title, administrative cost within the General Ledger Detail?  
If no, please see 4.a, 4.b, 4.c</t>
  </si>
  <si>
    <t>Does your organization retain source documentation (payroll records, invoices, receipts etc.) for administrative cost charged and drawn from SSVF funding?  
If not, how does your organization meet the intent for 2 CFR 200.302?</t>
  </si>
  <si>
    <r>
      <rPr>
        <b/>
        <sz val="12"/>
        <rFont val="Calibri"/>
        <family val="2"/>
        <scheme val="minor"/>
      </rPr>
      <t xml:space="preserve">Agency/Grantee Official Acknowledgement: </t>
    </r>
    <r>
      <rPr>
        <sz val="12"/>
        <rFont val="Calibri"/>
        <family val="2"/>
        <scheme val="minor"/>
      </rPr>
      <t xml:space="preserve">
As the agency/grantee official responsible for providing responses for this Questionnaire, I understand that I am accountable and responsible to provide accurate and complete disclosure in my responses.  Any response found to be inaccurate or misleading will be considered a "False Statement."  Providing false statements will prompt additional consideration by the SSVF Program Office for determining ongoing funding as well as future grant applications for your agency.  In addition, willfully providing false statements on this questionnaire may result in an investigation by this department and/or the Office of the Inspector General.</t>
    </r>
  </si>
  <si>
    <t>XYZ Grantee</t>
  </si>
  <si>
    <t>for the period January 1, 2020 through December 31, 2020</t>
  </si>
  <si>
    <t>Approved SSVF Budget
Administrative Cost</t>
  </si>
  <si>
    <t>Indirect</t>
  </si>
  <si>
    <t>Invoices Processed</t>
  </si>
  <si>
    <t>Facilities - Square Feet</t>
  </si>
  <si>
    <t>Reporting</t>
  </si>
  <si>
    <t>Other Activities</t>
  </si>
  <si>
    <t>Allowable</t>
  </si>
  <si>
    <t>Unallowable
(less)</t>
  </si>
  <si>
    <t>Direct Cost
(Less)</t>
  </si>
  <si>
    <t>GA/GE Allocable to SSVF</t>
  </si>
  <si>
    <t>Indirect Personnel costs</t>
  </si>
  <si>
    <t>CEO</t>
  </si>
  <si>
    <t>CFO</t>
  </si>
  <si>
    <t>Director</t>
  </si>
  <si>
    <t>Fiscal Staff</t>
  </si>
  <si>
    <t>Supervisor Accountant</t>
  </si>
  <si>
    <t>Accountant - Account Payable</t>
  </si>
  <si>
    <t>Accountant - Accounts Receivable</t>
  </si>
  <si>
    <t>Human Resource Staff</t>
  </si>
  <si>
    <t>IT Staff</t>
  </si>
  <si>
    <t xml:space="preserve">  Total Direct and Indirect Costs</t>
  </si>
  <si>
    <t>Total SSVF Admin Cost Allowed:</t>
  </si>
  <si>
    <t>GA/GE Supplies</t>
  </si>
  <si>
    <t>GA/GE Insurance</t>
  </si>
  <si>
    <t>GA/GE Communication (Telephone/Cell)</t>
  </si>
  <si>
    <t>GA/GE Facilities (Rent/Lease/Utilities/Maint)</t>
  </si>
  <si>
    <t>GA/GE "Other applicable expenses"</t>
  </si>
  <si>
    <r>
      <t>Headcount</t>
    </r>
    <r>
      <rPr>
        <sz val="10"/>
        <rFont val="Calibri"/>
        <family val="2"/>
      </rPr>
      <t>¹</t>
    </r>
  </si>
  <si>
    <r>
      <t>Payroll</t>
    </r>
    <r>
      <rPr>
        <sz val="10"/>
        <rFont val="Calibri"/>
        <family val="2"/>
      </rPr>
      <t>¹</t>
    </r>
  </si>
  <si>
    <t>10% Total of award eligible for Admin Cost</t>
  </si>
  <si>
    <t>October</t>
  </si>
  <si>
    <t>November</t>
  </si>
  <si>
    <t>December</t>
  </si>
  <si>
    <t>January</t>
  </si>
  <si>
    <t>February</t>
  </si>
  <si>
    <t>March</t>
  </si>
  <si>
    <t>April</t>
  </si>
  <si>
    <t>May</t>
  </si>
  <si>
    <t>June</t>
  </si>
  <si>
    <t>July</t>
  </si>
  <si>
    <t>August</t>
  </si>
  <si>
    <t>September</t>
  </si>
  <si>
    <t>Total Programs / SSVF</t>
  </si>
  <si>
    <r>
      <rPr>
        <sz val="10"/>
        <rFont val="Calibri"/>
        <family val="2"/>
      </rPr>
      <t xml:space="preserve">▪  </t>
    </r>
    <r>
      <rPr>
        <sz val="10"/>
        <rFont val="Calibri"/>
        <family val="2"/>
        <scheme val="minor"/>
      </rPr>
      <t xml:space="preserve">All expenses approved for use with the MACA must be detailed and listed within the approved budget on file with the SSVF Program Office.  </t>
    </r>
  </si>
  <si>
    <r>
      <rPr>
        <sz val="10"/>
        <rFont val="Calibri"/>
        <family val="2"/>
      </rPr>
      <t xml:space="preserve">▪  </t>
    </r>
    <r>
      <rPr>
        <sz val="10"/>
        <rFont val="Calibri"/>
        <family val="2"/>
        <scheme val="minor"/>
      </rPr>
      <t xml:space="preserve">A single line item listing a general/generic “Administrative Expenses” is no longer acceptable and any administrative cost charged to SSVF must be listed by line item to be considered as an approved budget line item. </t>
    </r>
  </si>
  <si>
    <r>
      <rPr>
        <sz val="10"/>
        <rFont val="Calibri"/>
        <family val="2"/>
      </rPr>
      <t xml:space="preserve">▪  </t>
    </r>
    <r>
      <rPr>
        <sz val="10"/>
        <rFont val="Calibri"/>
        <family val="2"/>
        <scheme val="minor"/>
      </rPr>
      <t xml:space="preserve">Administrative cost are limited to GA/GE that are allowable and reasonable per existing guidance.  </t>
    </r>
  </si>
  <si>
    <r>
      <rPr>
        <sz val="10"/>
        <rFont val="Calibri"/>
        <family val="2"/>
      </rPr>
      <t xml:space="preserve">▪  </t>
    </r>
    <r>
      <rPr>
        <sz val="10"/>
        <rFont val="Calibri"/>
        <family val="2"/>
        <scheme val="minor"/>
      </rPr>
      <t xml:space="preserve">GA/GE must support and benefit the efforts and mission of SSVF activities within the organization.  </t>
    </r>
  </si>
  <si>
    <r>
      <rPr>
        <sz val="10"/>
        <rFont val="Calibri"/>
        <family val="2"/>
      </rPr>
      <t xml:space="preserve">▪  </t>
    </r>
    <r>
      <rPr>
        <sz val="10"/>
        <rFont val="Calibri"/>
        <family val="2"/>
        <scheme val="minor"/>
      </rPr>
      <t xml:space="preserve">GA/GE include overall general executive and administrative offices of the organization and other expenses of a general nature which do not relate solely to any major function of the organization. </t>
    </r>
  </si>
  <si>
    <t>Examples of general executive and administrative offices include: central offices, such as the CEO/COO/Director's office, the office of finance, human resources/personnel, business services, budget and planning, safety and risk management, general counsel, and management information systems.</t>
  </si>
  <si>
    <r>
      <rPr>
        <sz val="10"/>
        <rFont val="Calibri"/>
        <family val="2"/>
      </rPr>
      <t xml:space="preserve">▪  </t>
    </r>
    <r>
      <rPr>
        <sz val="10"/>
        <rFont val="Calibri"/>
        <family val="2"/>
        <scheme val="minor"/>
      </rPr>
      <t>Administrative cost charged to SSVF via the MACA must be reasonable and properly supported by an objective, quantitative and auditable method of allocating administrative costs that adequately define “Allocation Basis" and "Drivers" that will produce an equitable result in consideration of relative benefits.</t>
    </r>
  </si>
  <si>
    <t xml:space="preserve">▪  Grantees electing to participate in the MACA must have a written policy that highlights the grantees approach to be: (1) reasonable and consistently applied, (2) supported by accurate and current data, (3) appropriate to the particular cost being distributed, and (4) one which results in an accurate measure of the benefits provided to each activity of the organization. </t>
  </si>
  <si>
    <r>
      <rPr>
        <sz val="10"/>
        <rFont val="Calibri"/>
        <family val="2"/>
      </rPr>
      <t xml:space="preserve">▪  </t>
    </r>
    <r>
      <rPr>
        <sz val="10"/>
        <rFont val="Calibri"/>
        <family val="2"/>
        <scheme val="minor"/>
      </rPr>
      <t xml:space="preserve">Administrative cost charged to SSVF via the MACA must be reasonable and properly supported by an objective, quantitative and auditable method of allocating administrative costs that adequately define “Allocation Basis" and "Drivers" that will produce an equitable result in consideration of relative benefits.  Noncompliance or apparent deviation from the intent and reasonable use of the MACA, could result in an enhanced audit approach requiring additional review and testing, amounts in question being subject to recoupment, and the ability to participate in the alternative approach may be limited or withdrawn </t>
    </r>
  </si>
  <si>
    <t xml:space="preserve">The format of the spreadsheet for each specific organization could have different components and be structured in a different way, but the methodology of having quantifiable metrics attributable to the allocation would be the same. </t>
  </si>
  <si>
    <t xml:space="preserve">It is important to note, the expenses captured in the Modified Admin Cost Approach must still conform to the requirements that all administrative cost are allowable, allocable, and reasonable costs of operating a program under the Supportive Services grant. </t>
  </si>
  <si>
    <t>Modified Admin Cost Approach</t>
  </si>
  <si>
    <t>Total Check Issued (Org):</t>
  </si>
  <si>
    <t>Total Check Issued (SSVF):</t>
  </si>
  <si>
    <t>Total Employees (SSVF):</t>
  </si>
  <si>
    <t>Total Employees (Org)</t>
  </si>
  <si>
    <t>Total IT Devices (Org):</t>
  </si>
  <si>
    <t>Checks Issued</t>
  </si>
  <si>
    <t>Total IT Devices (SSVF):</t>
  </si>
  <si>
    <t>Total Budget(Org):</t>
  </si>
  <si>
    <t>Total Award (SSVF):</t>
  </si>
  <si>
    <t>Total Invoices (Org):</t>
  </si>
  <si>
    <t>Total Invoices (SSVF):</t>
  </si>
  <si>
    <t>Total Federal Awards:</t>
  </si>
  <si>
    <t>Total Major Programs:</t>
  </si>
  <si>
    <t>Total XXXX (Org):</t>
  </si>
  <si>
    <t>Total XXXX (SSVF):</t>
  </si>
  <si>
    <t>Monthly Allocation 
(should align with admin cost drawn to support SSVF activities)</t>
  </si>
  <si>
    <t>Organizational Data</t>
  </si>
  <si>
    <t>Total Facilities Sq./Ft (Org):</t>
  </si>
  <si>
    <t>Total Facilities Sq./Ft  (SSVF):</t>
  </si>
  <si>
    <t>Drivers (examples)
Highlighted cell indicate driver used to determine GA/GE Allocation Rate</t>
  </si>
  <si>
    <r>
      <t>Modified Admin Cost Approach (MACA) Guidance:</t>
    </r>
    <r>
      <rPr>
        <b/>
        <sz val="11"/>
        <color theme="0"/>
        <rFont val="Calibri"/>
        <family val="2"/>
        <scheme val="minor"/>
      </rPr>
      <t xml:space="preserve">                                 </t>
    </r>
    <r>
      <rPr>
        <sz val="10"/>
        <color theme="0"/>
        <rFont val="Calibri"/>
        <family val="2"/>
        <scheme val="minor"/>
      </rPr>
      <t>(see Department of Veterans Affairs Supportive Services for Veteran Families (SSVF) Program  Guide - Section VIII Fiscal Administration for full guidance</t>
    </r>
    <r>
      <rPr>
        <u/>
        <sz val="10"/>
        <color theme="0"/>
        <rFont val="Calibri"/>
        <family val="2"/>
        <scheme val="minor"/>
      </rPr>
      <t>)</t>
    </r>
  </si>
  <si>
    <t>For example, allocation rates used to determine CEO administrative cost must be detailed enough to ensure reasonable and equitable share is charged to SSVF in proportion to other programs/activities within the organization.  The CEO allocation rate of 20% of salaries and fringe benefits charged to SSVF when the CEO provided senior management and support for 10 or more federally funded programs would be considered unreasonable/abuse and could result in questioned cost subject to recoupment.</t>
  </si>
  <si>
    <t>This is to certify that to the best of my knowledge and belief:</t>
  </si>
  <si>
    <t>I declare that the foregoing is true and correct.</t>
  </si>
  <si>
    <t>The grantee’s CFO, or comparable title/position must certify that the MACA used by the grantee is in accordance with this guidance and other applicable cost principles to be provided at the time of the audit.</t>
  </si>
  <si>
    <t>(1) I have reviewed the Modified Admin Cost Approach (MACA) submitted herewith;</t>
  </si>
  <si>
    <t>(2) All costs included in this MACA [identify period] to establish billing or final indirect costs rate for [identify period covered by rate] are allowable in accordance with the requirements of the Federal awards to which they apply and with Subpart E—Cost Principles of Part 200.</t>
  </si>
  <si>
    <t xml:space="preserve">(3) This MACA does not include any costs which are unallowable under Subpart E—Cost Principles of Part 200 such as (without limitation): public relations costs, contributions and donations, entertainment costs, fines and penalties, lobbying costs, and defense of fraud proceedings; </t>
  </si>
  <si>
    <t>(4) This MACA does not include any costs which are unallowable under the Department of Veterans Affairs Supportive Services for Veteran Families (SSVF) Program Guide; and</t>
  </si>
  <si>
    <t>(5) All costs included in this proposal are properly allocable to Federal awards on the basis of a beneficial or causal relationship between the expenses incurred and the Federal awards to which they are allocated in accordance with applicable requirements.</t>
  </si>
  <si>
    <t xml:space="preserve">Nonprofit Organization: </t>
  </si>
  <si>
    <t>Signature:</t>
  </si>
  <si>
    <t xml:space="preserve">Name of Official: </t>
  </si>
  <si>
    <t xml:space="preserve">Title: </t>
  </si>
  <si>
    <t xml:space="preserve">2 CFR 200 Subpart F Audit Requirements </t>
  </si>
  <si>
    <t>Appendix IV – Indirect (F&amp;A) Cost Identification and Assignment, and Rate Determination for Nonprofit Organizations.</t>
  </si>
  <si>
    <t>▪  Administrative cost will only be allowable for draw up to the amount properly accounted for above and not to exceed the "10% Total of award eligible for Admin Cost".  Any excess funds (if positive) can be shifted to other SSVF activities to support mission.</t>
  </si>
  <si>
    <t>Monthly Projected Admin Cost:</t>
  </si>
  <si>
    <t>Monthly Projected Admin Cost (if full 10% used)</t>
  </si>
  <si>
    <t>Monthly Projected Actual</t>
  </si>
  <si>
    <t>Total Allowable Admin Cost (to date)</t>
  </si>
  <si>
    <t>Total Allowable Admin Cost (Org)</t>
  </si>
  <si>
    <t>Admin Cost % Max</t>
  </si>
  <si>
    <t>Grantees who do not elect to use the Modified Admin Cost Approach, will need to ensure adequate support for administrative cost are properly accounted for and all supporting document are available (payroll records, invoices, receipts etc.) to satisfy the traditional administrative cost review/test procedures.</t>
  </si>
  <si>
    <t>If admin cost differ in any given month due to specific event or requirement that results in an adjusted cost, document circumstances and methodology for determining adjusted cost and retain for later review.</t>
  </si>
  <si>
    <t>Manual Entries:</t>
  </si>
  <si>
    <t>(cell X19 = $1,500.25) Accounting Supervisor required additional time to support process and procedures review for CARF accreditation (specific to SSVF) and dedicated an additional 18 hours to SSVF activities as supported by additional note on bi-weekly payroll notes (or something that adequately/reasonably supports time to satisfy an audit review later.</t>
  </si>
  <si>
    <t>Total Allowable Admin Cost (supported)</t>
  </si>
  <si>
    <t>Monthly Projected Difference:</t>
  </si>
  <si>
    <t>Actual Admin Cost:</t>
  </si>
  <si>
    <t>If positive - Potential Funds available for other SSVF activities</t>
  </si>
  <si>
    <t>(cellAB15 = 0)  CEO resigned with no interim selected, reduced to zero until replacement selected.</t>
  </si>
  <si>
    <t>For MACA, approved expenses are limited to General Administration and General Expenses (GA/GE) that are allowable and reasonable per existing guidance.  GA/GE must support and benefit the efforts and mission of SSVF activities within the organization.  
GA/GE include overall general executive and administrative offices of the organization and other expenses of a general nature which do not relate solely to any major function of the organization.  Examples of this category include central offices, such as the director's office, the office of finance, human resources/personnel, business services, budget and planning, safety and risk management, general counsel, and management information systems.</t>
  </si>
  <si>
    <t xml:space="preserve">Grantees electing to participate in either the traditional method for charging administrative costs or the MACA method,  must have a written policy that highlights the grantees approach to be: (1) reasonable and consistently applied; (2) supported by accurate and current data; (3) appropriate to the particular cost being distributed; (4) one which results in an accurate measure of the benefits provided to each activity of the organization; and (5) updated in the event of significant changes in operational or fiscal environment that the MACA will be re-evaluated to ensure existing drivers and calculations remain relevant. 
Specific internal controls must be in place, as demonstrated through policy, procedure and practice, to ensure administrative cost are not allocated to indirect cost that have been charged to SSVF as a direct cost (double-charging of expenses).  </t>
  </si>
  <si>
    <t xml:space="preserve">Through periodic audits of SSVF activities, an analysis of allocation methodologies and related drivers will be conducted to ensure the administrative cost charged to SSVF are reasonable and in proportion to other expenses for shared cost centers and or other federal funding activities.  Noncompliance or apparent deviation from the intent and reasonable use of the MACA, could result in an enhanced audit approach requiring additional review and testing, amounts in question being subject to recoupment, and the ability to participate in the alternative approach may be limited or withdrawn and the traditional approach requiring all support documentation (payroll records, invoices, receipts etc.) for all costs and expenses associated with the administration of the SSVF grant be retained and available for detailed review. The alternative approach must still conform to the requirements that all administrative cost are allowable, allocable, and reasonable costs of operating a program under the Supportive Services grant.   </t>
  </si>
  <si>
    <t xml:space="preserve">The grantee’s CFO, or comparable title/position must certify (annually) that the MACA used by the grantee is in accordance with this guidance and other applicable cost principles to be provided at the time of the audit.  </t>
  </si>
  <si>
    <t>While SSVF does not allow or adhere to any indirect cost rate or ratio approved by other federal agencies, SSVF does recognize the administrative efforts to ensure compliance requirements are satisfied and has decided to allow the use of a Modified Admin Cost Approach (MACA) that is similar to the Simplified Allocation Method, Multiple Allocation Base Method, or the Special Indirect Cost Rates as referenced in 2 CFR 200 Subpart F Audit Requirements Appendix IV – Indirect (F&amp;A) Cost Identification and Assignment, and Rate Determination for Nonprofit Organizations.  This approach is not tied to an existing Indirect Cost Rate and can be scaled up or down depending each organizational structure.  
Grantees who do not elect to use the Modified Admin Cost Approach, will need to ensure adequate support for administrative cost are properly accounted for and all supporting document are available (payroll records, invoices, receipts etc.) to satisfy the traditional administrative cost review/test procedures.</t>
  </si>
  <si>
    <t xml:space="preserve">All expenses approved for use with the MACA must be detailed and listed within the approved budget on file with the SSVF Program Office.  A single line item listing a general/generic “Administrative Expenses” is no longer acceptable and any administrative cost charged to SSVF must be listed by line item to be considered as an approved budget line item.  The SSVF Application Budget “Administrative Expenses” section will highlight the approach the grantee elects to follow for their administrative costs for the given award period.  Grantees will have the opportunity to select the traditional or MACA approach. 
The traditional approach requires grantees provide support documentation (payroll records, invoices, receipts etc.) for all costs and expenses associated with the administration of the SSVF grant.  </t>
  </si>
  <si>
    <t>Example - MACA Summary</t>
  </si>
  <si>
    <t>MACA Summary</t>
  </si>
  <si>
    <t xml:space="preserve">Administrative cost charged to SSVF via the MACA must be reasonable and properly supported by an objective, quantitative and auditable method of allocating administrative costs that adequately define “Allocation Basis" and "Drivers" that will produce an equitable result in consideration of relative benefits.  A spreadsheet is available for use or reference in developing the organizations’ MACA Summary (see links below for MACA Summary and Example MACA Summary) highlighting the organizational data, administrative expenses, and drivers used.   
Under MACA, additional information may be required, depending on the “Drivers” used to determine reasonableness of the ratios used.  For example – to determine the percentage of overall expenses to SSVF expenses, the audit team will require GL detail for the entire organization and not just SSVF GL detail to determine reasonableness and accuracy of the driver ratios used for administrative costs.  </t>
  </si>
  <si>
    <t xml:space="preserve">for the period January 1, 2020 through December 31, 2020
[edit applicable period]  </t>
  </si>
  <si>
    <t>CFO Admin Questionnaire</t>
  </si>
  <si>
    <t>CFO or designee will be required to provide preliminary information regarding the Internal Control environment surrounding the administrative cost environment via a CFO Admin Questionnaire.</t>
  </si>
  <si>
    <t xml:space="preserve">Section TBD | Page TBD - (Pending 2020 SSVF Program Guide Update)
Modified Administrative Cost Approach (MACA)  
Interim Guidance (12/14/2020) </t>
  </si>
  <si>
    <r>
      <t>Statement of Assurance - Administrative Cost</t>
    </r>
    <r>
      <rPr>
        <sz val="12"/>
        <color theme="1"/>
        <rFont val="Calibri"/>
        <family val="2"/>
      </rPr>
      <t>¹</t>
    </r>
  </si>
  <si>
    <r>
      <rPr>
        <sz val="11"/>
        <color theme="1"/>
        <rFont val="Calibri"/>
        <family val="2"/>
      </rPr>
      <t>¹</t>
    </r>
    <r>
      <rPr>
        <sz val="11"/>
        <color theme="1"/>
        <rFont val="Calibri"/>
        <family val="2"/>
        <scheme val="minor"/>
      </rPr>
      <t xml:space="preserve"> This Statement of Assurance is for the sole purpose of meeting SSVF standards and does not imply or take the place of a negotiated indirect cost rate agreement. </t>
    </r>
  </si>
  <si>
    <t>Statement of Assurance - Administrative Cost</t>
  </si>
  <si>
    <t>Date:</t>
  </si>
  <si>
    <t>[Add your organization here]</t>
  </si>
  <si>
    <t>Organizational Data 
(example set below, can be tailored to fit your organization and driver needs)</t>
  </si>
  <si>
    <t>Qualified 
General Administration (GA) Expenses</t>
  </si>
  <si>
    <t>Allen Ackles, Senior Auditor</t>
  </si>
  <si>
    <t>Allen.Ackles@va.gov</t>
  </si>
  <si>
    <t>Christina Singleton, Senior Auditor </t>
  </si>
  <si>
    <t>Christina.Singleton@va.gov.</t>
  </si>
  <si>
    <t>Amanda Sifuentes, Auditor</t>
  </si>
  <si>
    <t>Amanda.Sifuentes@va.gov</t>
  </si>
  <si>
    <t>Shelby Hill, Auditor</t>
  </si>
  <si>
    <t>Shelby.Hill1@va.gov</t>
  </si>
  <si>
    <t>For any and all MACA related questions, please send an email to the OBO team with “MACA Question” in the subject line to ensure your email is quickly identified for a timely response.</t>
  </si>
  <si>
    <t>OBO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</si>
</sst>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 #,##0_);_(* \(#,##0\);_(* &quot;-&quot;??_);_(@_)"/>
    <numFmt numFmtId="165" formatCode="[$-409]mmmm\ d\,\ yyyy;@"/>
    <numFmt numFmtId="166" formatCode="_(&quot;$&quot;* #,##0_);_(&quot;$&quot;* \(#,##0\);_(&quot;$&quot;*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7"/>
      <color theme="1"/>
      <name val="Times New Roman"/>
      <family val="1"/>
    </font>
    <font>
      <b/>
      <sz val="11"/>
      <color theme="0"/>
      <name val="Calibri"/>
      <family val="2"/>
      <scheme val="minor"/>
    </font>
    <font>
      <b/>
      <u/>
      <sz val="11"/>
      <color theme="1"/>
      <name val="Calibri"/>
      <family val="2"/>
      <scheme val="minor"/>
    </font>
    <font>
      <u/>
      <sz val="11"/>
      <color theme="1"/>
      <name val="Calibri"/>
      <family val="2"/>
      <scheme val="minor"/>
    </font>
    <font>
      <b/>
      <sz val="12"/>
      <color theme="1"/>
      <name val="Calibri"/>
      <family val="2"/>
    </font>
    <font>
      <u/>
      <sz val="11"/>
      <color theme="10"/>
      <name val="Calibri"/>
      <family val="2"/>
      <scheme val="minor"/>
    </font>
    <font>
      <b/>
      <sz val="14"/>
      <color theme="1"/>
      <name val="Calibri"/>
      <family val="2"/>
      <scheme val="minor"/>
    </font>
    <font>
      <b/>
      <sz val="14"/>
      <color theme="0"/>
      <name val="Calibri"/>
      <family val="2"/>
      <scheme val="minor"/>
    </font>
    <font>
      <b/>
      <sz val="11"/>
      <name val="Calibri"/>
      <family val="2"/>
      <scheme val="minor"/>
    </font>
    <font>
      <b/>
      <sz val="9"/>
      <color theme="1"/>
      <name val="Calibri"/>
      <family val="2"/>
      <scheme val="minor"/>
    </font>
    <font>
      <sz val="14"/>
      <color rgb="FFFF0000"/>
      <name val="Calibri"/>
      <family val="2"/>
      <scheme val="minor"/>
    </font>
    <font>
      <sz val="12"/>
      <color rgb="FFFF0000"/>
      <name val="Calibri"/>
      <family val="2"/>
      <scheme val="minor"/>
    </font>
    <font>
      <sz val="12"/>
      <name val="Calibri"/>
      <family val="2"/>
      <scheme val="minor"/>
    </font>
    <font>
      <b/>
      <sz val="12"/>
      <name val="Calibri"/>
      <family val="2"/>
      <scheme val="minor"/>
    </font>
    <font>
      <sz val="11"/>
      <name val="Calibri"/>
      <family val="2"/>
      <scheme val="minor"/>
    </font>
    <font>
      <sz val="10"/>
      <color indexed="8"/>
      <name val="MS Sans Serif"/>
    </font>
    <font>
      <sz val="10"/>
      <name val="Arial"/>
    </font>
    <font>
      <sz val="10"/>
      <name val="Arial"/>
      <family val="2"/>
    </font>
    <font>
      <sz val="14"/>
      <name val="Calibri"/>
      <family val="2"/>
      <scheme val="minor"/>
    </font>
    <font>
      <sz val="10"/>
      <name val="Calibri"/>
      <family val="2"/>
      <scheme val="minor"/>
    </font>
    <font>
      <b/>
      <u/>
      <sz val="12"/>
      <name val="Calibri"/>
      <family val="2"/>
      <scheme val="minor"/>
    </font>
    <font>
      <sz val="8"/>
      <name val="Calibri"/>
      <family val="2"/>
      <scheme val="minor"/>
    </font>
    <font>
      <b/>
      <sz val="10"/>
      <name val="Calibri"/>
      <family val="2"/>
      <scheme val="minor"/>
    </font>
    <font>
      <sz val="10"/>
      <name val="Calibri"/>
      <family val="2"/>
    </font>
    <font>
      <b/>
      <u/>
      <sz val="10"/>
      <name val="Calibri"/>
      <family val="2"/>
      <scheme val="minor"/>
    </font>
    <font>
      <b/>
      <u/>
      <sz val="11"/>
      <color theme="0"/>
      <name val="Calibri"/>
      <family val="2"/>
      <scheme val="minor"/>
    </font>
    <font>
      <sz val="18"/>
      <name val="Calibri"/>
      <family val="2"/>
      <scheme val="minor"/>
    </font>
    <font>
      <sz val="10"/>
      <color theme="0"/>
      <name val="Calibri"/>
      <family val="2"/>
      <scheme val="minor"/>
    </font>
    <font>
      <u/>
      <sz val="10"/>
      <color theme="0"/>
      <name val="Calibri"/>
      <family val="2"/>
      <scheme val="minor"/>
    </font>
    <font>
      <sz val="10.5"/>
      <color theme="1"/>
      <name val="Calibri"/>
      <family val="2"/>
      <scheme val="minor"/>
    </font>
    <font>
      <sz val="12"/>
      <color theme="1"/>
      <name val="Calibri"/>
      <family val="2"/>
      <scheme val="minor"/>
    </font>
    <font>
      <sz val="12"/>
      <color theme="1"/>
      <name val="Calibri"/>
      <family val="2"/>
    </font>
    <font>
      <b/>
      <sz val="10"/>
      <color theme="0"/>
      <name val="Calibri"/>
      <family val="2"/>
      <scheme val="minor"/>
    </font>
    <font>
      <b/>
      <sz val="12"/>
      <color theme="1"/>
      <name val="Calibri"/>
      <family val="2"/>
      <scheme val="minor"/>
    </font>
    <font>
      <b/>
      <u/>
      <sz val="11"/>
      <color theme="10"/>
      <name val="Calibri"/>
      <family val="2"/>
      <scheme val="minor"/>
    </font>
  </fonts>
  <fills count="16">
    <fill>
      <patternFill patternType="none"/>
    </fill>
    <fill>
      <patternFill patternType="gray125"/>
    </fill>
    <fill>
      <patternFill patternType="solid">
        <fgColor rgb="FF00B0F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indexed="8"/>
        <bgColor indexed="64"/>
      </patternFill>
    </fill>
    <fill>
      <patternFill patternType="solid">
        <fgColor theme="4" tint="0.79998168889431442"/>
        <bgColor indexed="64"/>
      </patternFill>
    </fill>
    <fill>
      <patternFill patternType="solid">
        <fgColor indexed="9"/>
        <bgColor indexed="64"/>
      </patternFill>
    </fill>
    <fill>
      <patternFill patternType="solid">
        <fgColor rgb="FF0070C0"/>
        <bgColor indexed="64"/>
      </patternFill>
    </fill>
    <fill>
      <patternFill patternType="solid">
        <fgColor theme="4" tint="0.39997558519241921"/>
        <bgColor indexed="64"/>
      </patternFill>
    </fill>
    <fill>
      <patternFill patternType="solid">
        <fgColor theme="2" tint="-0.249977111117893"/>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9">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20" fillId="0" borderId="0"/>
    <xf numFmtId="0" fontId="1" fillId="0" borderId="0"/>
    <xf numFmtId="0" fontId="21" fillId="0" borderId="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cellStyleXfs>
  <cellXfs count="192">
    <xf numFmtId="0" fontId="0" fillId="0" borderId="0" xfId="0"/>
    <xf numFmtId="0" fontId="0" fillId="4" borderId="0" xfId="0" applyFill="1"/>
    <xf numFmtId="0" fontId="14" fillId="5" borderId="6"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6" xfId="0" applyFont="1" applyFill="1" applyBorder="1" applyAlignment="1">
      <alignment horizontal="center" vertical="center" wrapText="1"/>
    </xf>
    <xf numFmtId="0" fontId="0" fillId="0" borderId="2" xfId="0" applyBorder="1"/>
    <xf numFmtId="0" fontId="0" fillId="5" borderId="2" xfId="0" applyFill="1" applyBorder="1" applyAlignment="1">
      <alignment horizontal="center" vertical="center"/>
    </xf>
    <xf numFmtId="0" fontId="0" fillId="5" borderId="2" xfId="0" applyFill="1" applyBorder="1" applyAlignment="1">
      <alignment horizontal="left" vertical="center" indent="4"/>
    </xf>
    <xf numFmtId="0" fontId="0" fillId="0" borderId="0" xfId="0" applyAlignment="1">
      <alignment horizontal="left" wrapText="1"/>
    </xf>
    <xf numFmtId="0" fontId="24" fillId="0" borderId="0" xfId="5" applyFont="1"/>
    <xf numFmtId="0" fontId="19" fillId="0" borderId="0" xfId="5" applyFont="1" applyAlignment="1">
      <alignment horizontal="center" vertical="center"/>
    </xf>
    <xf numFmtId="166" fontId="24" fillId="11" borderId="2" xfId="6" applyNumberFormat="1" applyFont="1" applyFill="1" applyBorder="1" applyAlignment="1">
      <alignment vertical="center" wrapText="1"/>
    </xf>
    <xf numFmtId="0" fontId="24" fillId="0" borderId="0" xfId="5" applyFont="1" applyAlignment="1">
      <alignment horizontal="center"/>
    </xf>
    <xf numFmtId="0" fontId="24" fillId="10" borderId="0" xfId="5" applyFont="1" applyFill="1"/>
    <xf numFmtId="0" fontId="24" fillId="11" borderId="20" xfId="5" applyFont="1" applyFill="1" applyBorder="1" applyAlignment="1">
      <alignment horizontal="center" vertical="center" wrapText="1"/>
    </xf>
    <xf numFmtId="0" fontId="24" fillId="11" borderId="21" xfId="5" applyFont="1" applyFill="1" applyBorder="1" applyAlignment="1">
      <alignment horizontal="center" vertical="center" wrapText="1"/>
    </xf>
    <xf numFmtId="0" fontId="24" fillId="11" borderId="22" xfId="5" applyFont="1" applyFill="1" applyBorder="1" applyAlignment="1">
      <alignment horizontal="center" vertical="center" wrapText="1"/>
    </xf>
    <xf numFmtId="0" fontId="24" fillId="11" borderId="13" xfId="5" applyFont="1" applyFill="1" applyBorder="1" applyAlignment="1">
      <alignment horizontal="center" vertical="center" wrapText="1"/>
    </xf>
    <xf numFmtId="0" fontId="24" fillId="10" borderId="0" xfId="5" applyFont="1" applyFill="1" applyAlignment="1">
      <alignment vertical="center"/>
    </xf>
    <xf numFmtId="164" fontId="24" fillId="12" borderId="17" xfId="7" applyNumberFormat="1" applyFont="1" applyFill="1" applyBorder="1" applyAlignment="1" applyProtection="1">
      <alignment vertical="top" wrapText="1"/>
      <protection locked="0"/>
    </xf>
    <xf numFmtId="164" fontId="24" fillId="10" borderId="0" xfId="7" applyNumberFormat="1" applyFont="1" applyFill="1" applyBorder="1"/>
    <xf numFmtId="164" fontId="24" fillId="12" borderId="18" xfId="7" applyNumberFormat="1" applyFont="1" applyFill="1" applyBorder="1" applyAlignment="1" applyProtection="1">
      <alignment vertical="top" wrapText="1"/>
      <protection locked="0"/>
    </xf>
    <xf numFmtId="166" fontId="27" fillId="11" borderId="23" xfId="6" applyNumberFormat="1" applyFont="1" applyFill="1" applyBorder="1" applyAlignment="1">
      <alignment vertical="top" wrapText="1"/>
    </xf>
    <xf numFmtId="0" fontId="27" fillId="10" borderId="15" xfId="5" applyFont="1" applyFill="1" applyBorder="1"/>
    <xf numFmtId="166" fontId="27" fillId="11" borderId="24" xfId="6" applyNumberFormat="1" applyFont="1" applyFill="1" applyBorder="1" applyAlignment="1">
      <alignment vertical="top" wrapText="1"/>
    </xf>
    <xf numFmtId="164" fontId="27" fillId="10" borderId="15" xfId="7" applyNumberFormat="1" applyFont="1" applyFill="1" applyBorder="1"/>
    <xf numFmtId="166" fontId="27" fillId="11" borderId="25" xfId="6" applyNumberFormat="1" applyFont="1" applyFill="1" applyBorder="1" applyAlignment="1">
      <alignment vertical="top" wrapText="1"/>
    </xf>
    <xf numFmtId="0" fontId="24" fillId="10" borderId="12" xfId="5" applyFont="1" applyFill="1" applyBorder="1"/>
    <xf numFmtId="0" fontId="24" fillId="10" borderId="3" xfId="5" applyFont="1" applyFill="1" applyBorder="1"/>
    <xf numFmtId="166" fontId="27" fillId="11" borderId="17" xfId="6" applyNumberFormat="1" applyFont="1" applyFill="1" applyBorder="1" applyAlignment="1">
      <alignment vertical="top" wrapText="1"/>
    </xf>
    <xf numFmtId="166" fontId="24" fillId="10" borderId="12" xfId="5" applyNumberFormat="1" applyFont="1" applyFill="1" applyBorder="1"/>
    <xf numFmtId="44" fontId="24" fillId="0" borderId="0" xfId="5" applyNumberFormat="1" applyFont="1"/>
    <xf numFmtId="0" fontId="19" fillId="8" borderId="2" xfId="5" applyFont="1" applyFill="1" applyBorder="1" applyAlignment="1">
      <alignment horizontal="center" vertical="center"/>
    </xf>
    <xf numFmtId="165" fontId="17" fillId="8" borderId="2" xfId="5" applyNumberFormat="1" applyFont="1" applyFill="1" applyBorder="1" applyAlignment="1"/>
    <xf numFmtId="0" fontId="24" fillId="8" borderId="2" xfId="5" applyFont="1" applyFill="1" applyBorder="1"/>
    <xf numFmtId="0" fontId="25" fillId="8" borderId="2" xfId="5" applyFont="1" applyFill="1" applyBorder="1" applyAlignment="1"/>
    <xf numFmtId="0" fontId="19" fillId="8" borderId="0" xfId="5" applyFont="1" applyFill="1" applyAlignment="1">
      <alignment horizontal="center" vertical="center"/>
    </xf>
    <xf numFmtId="0" fontId="24" fillId="8" borderId="0" xfId="5" applyFont="1" applyFill="1"/>
    <xf numFmtId="9" fontId="24" fillId="7" borderId="17" xfId="1" applyFont="1" applyFill="1" applyBorder="1" applyAlignment="1" applyProtection="1">
      <alignment horizontal="center" vertical="top" wrapText="1"/>
      <protection locked="0"/>
    </xf>
    <xf numFmtId="164" fontId="24" fillId="12" borderId="18" xfId="7" applyNumberFormat="1" applyFont="1" applyFill="1" applyBorder="1" applyAlignment="1" applyProtection="1">
      <alignment horizontal="center" vertical="top" wrapText="1"/>
      <protection locked="0"/>
    </xf>
    <xf numFmtId="164" fontId="24" fillId="12" borderId="6" xfId="7" applyNumberFormat="1" applyFont="1" applyFill="1" applyBorder="1" applyAlignment="1" applyProtection="1">
      <alignment horizontal="center" vertical="top" wrapText="1"/>
      <protection locked="0"/>
    </xf>
    <xf numFmtId="8" fontId="24" fillId="0" borderId="0" xfId="5" applyNumberFormat="1" applyFont="1" applyAlignment="1" applyProtection="1">
      <alignment horizontal="left" vertical="center" wrapText="1"/>
      <protection locked="0"/>
    </xf>
    <xf numFmtId="164" fontId="24" fillId="0" borderId="17" xfId="7" applyNumberFormat="1" applyFont="1" applyFill="1" applyBorder="1" applyAlignment="1" applyProtection="1">
      <alignment horizontal="center" vertical="top" wrapText="1"/>
      <protection locked="0"/>
    </xf>
    <xf numFmtId="0" fontId="24" fillId="0" borderId="2" xfId="5" applyFont="1" applyBorder="1"/>
    <xf numFmtId="0" fontId="24" fillId="11" borderId="2" xfId="5" applyFont="1" applyFill="1" applyBorder="1" applyAlignment="1">
      <alignment horizontal="center" vertical="center"/>
    </xf>
    <xf numFmtId="9" fontId="24" fillId="7" borderId="2" xfId="1" applyFont="1" applyFill="1" applyBorder="1" applyAlignment="1" applyProtection="1">
      <alignment horizontal="center" vertical="top" wrapText="1"/>
      <protection locked="0"/>
    </xf>
    <xf numFmtId="9" fontId="24" fillId="0" borderId="17" xfId="1" applyFont="1" applyFill="1" applyBorder="1" applyAlignment="1" applyProtection="1">
      <alignment horizontal="center" vertical="top" wrapText="1"/>
      <protection locked="0"/>
    </xf>
    <xf numFmtId="164" fontId="24" fillId="0" borderId="2" xfId="7" applyNumberFormat="1" applyFont="1" applyFill="1" applyBorder="1" applyAlignment="1" applyProtection="1">
      <alignment horizontal="center" vertical="top" wrapText="1"/>
      <protection locked="0"/>
    </xf>
    <xf numFmtId="9" fontId="24" fillId="0" borderId="2" xfId="1" applyFont="1" applyFill="1" applyBorder="1" applyAlignment="1" applyProtection="1">
      <alignment horizontal="center" vertical="top" wrapText="1"/>
      <protection locked="0"/>
    </xf>
    <xf numFmtId="0" fontId="24" fillId="0" borderId="0" xfId="5" applyFont="1" applyFill="1"/>
    <xf numFmtId="0" fontId="24" fillId="0" borderId="0" xfId="5" applyFont="1" applyAlignment="1">
      <alignment vertical="center"/>
    </xf>
    <xf numFmtId="0" fontId="24" fillId="0" borderId="0" xfId="5" applyFont="1" applyAlignment="1">
      <alignment vertical="center" wrapText="1"/>
    </xf>
    <xf numFmtId="0" fontId="24" fillId="8" borderId="0" xfId="5" applyFont="1" applyFill="1" applyAlignment="1">
      <alignment vertical="center"/>
    </xf>
    <xf numFmtId="0" fontId="24" fillId="8" borderId="0" xfId="5" applyFont="1" applyFill="1" applyAlignment="1">
      <alignment vertical="center" wrapText="1"/>
    </xf>
    <xf numFmtId="0" fontId="19" fillId="8" borderId="17" xfId="5" applyFont="1" applyFill="1" applyBorder="1" applyAlignment="1">
      <alignment horizontal="center" vertical="center"/>
    </xf>
    <xf numFmtId="9" fontId="24" fillId="11" borderId="2" xfId="1" applyFont="1" applyFill="1" applyBorder="1" applyAlignment="1">
      <alignment vertical="center" wrapText="1"/>
    </xf>
    <xf numFmtId="0" fontId="29" fillId="8" borderId="2" xfId="5" applyFont="1" applyFill="1" applyBorder="1" applyAlignment="1"/>
    <xf numFmtId="0" fontId="34" fillId="0" borderId="0" xfId="0" applyFont="1" applyAlignment="1">
      <alignment vertical="center"/>
    </xf>
    <xf numFmtId="0" fontId="34" fillId="0" borderId="0" xfId="0" applyFont="1" applyAlignment="1">
      <alignment horizontal="left" vertical="center" wrapText="1" indent="2"/>
    </xf>
    <xf numFmtId="0" fontId="34" fillId="0" borderId="0" xfId="0" applyFont="1" applyAlignment="1">
      <alignment horizontal="left" vertical="center" wrapText="1"/>
    </xf>
    <xf numFmtId="0" fontId="34" fillId="0" borderId="0" xfId="0" applyFont="1" applyAlignment="1">
      <alignment horizontal="right" vertical="center"/>
    </xf>
    <xf numFmtId="0" fontId="0" fillId="0" borderId="0" xfId="0" applyFont="1" applyAlignment="1">
      <alignment horizontal="right"/>
    </xf>
    <xf numFmtId="0" fontId="0" fillId="0" borderId="0" xfId="0" applyFont="1"/>
    <xf numFmtId="0" fontId="0" fillId="0" borderId="0" xfId="0" applyFont="1" applyAlignment="1">
      <alignment horizontal="right" vertical="center" wrapText="1"/>
    </xf>
    <xf numFmtId="0" fontId="0" fillId="0" borderId="0" xfId="0" applyFont="1" applyAlignment="1">
      <alignment vertical="center"/>
    </xf>
    <xf numFmtId="0" fontId="0" fillId="4" borderId="0" xfId="0" applyFill="1" applyAlignment="1">
      <alignment vertical="center" wrapText="1"/>
    </xf>
    <xf numFmtId="0" fontId="24" fillId="10" borderId="0" xfId="5" applyFont="1" applyFill="1" applyBorder="1"/>
    <xf numFmtId="166" fontId="27" fillId="11" borderId="0" xfId="6" applyNumberFormat="1" applyFont="1" applyFill="1" applyBorder="1" applyAlignment="1">
      <alignment vertical="top" wrapText="1"/>
    </xf>
    <xf numFmtId="166" fontId="24" fillId="10" borderId="0" xfId="5" applyNumberFormat="1" applyFont="1" applyFill="1" applyBorder="1"/>
    <xf numFmtId="43" fontId="24" fillId="0" borderId="2" xfId="5" applyNumberFormat="1" applyFont="1" applyBorder="1"/>
    <xf numFmtId="166" fontId="24" fillId="0" borderId="0" xfId="5" applyNumberFormat="1" applyFont="1"/>
    <xf numFmtId="43" fontId="24" fillId="9" borderId="2" xfId="5" applyNumberFormat="1" applyFont="1" applyFill="1" applyBorder="1"/>
    <xf numFmtId="10" fontId="37" fillId="13" borderId="0" xfId="8" applyNumberFormat="1" applyFont="1" applyFill="1" applyBorder="1" applyAlignment="1">
      <alignment horizontal="center"/>
    </xf>
    <xf numFmtId="8" fontId="24" fillId="0" borderId="0" xfId="5" applyNumberFormat="1" applyFont="1" applyAlignment="1" applyProtection="1">
      <alignment horizontal="left" vertical="center" wrapText="1"/>
      <protection locked="0"/>
    </xf>
    <xf numFmtId="0" fontId="24" fillId="11" borderId="2" xfId="5" applyFont="1" applyFill="1" applyBorder="1" applyAlignment="1">
      <alignment horizontal="center" vertical="center"/>
    </xf>
    <xf numFmtId="0" fontId="24" fillId="0" borderId="0" xfId="5" applyFont="1" applyAlignment="1">
      <alignment horizontal="center"/>
    </xf>
    <xf numFmtId="166" fontId="24" fillId="7" borderId="17" xfId="6" applyNumberFormat="1" applyFont="1" applyFill="1" applyBorder="1" applyAlignment="1">
      <alignment vertical="center" wrapText="1"/>
    </xf>
    <xf numFmtId="166" fontId="24" fillId="7" borderId="2" xfId="6" applyNumberFormat="1" applyFont="1" applyFill="1" applyBorder="1" applyAlignment="1">
      <alignment vertical="center" wrapText="1"/>
    </xf>
    <xf numFmtId="0" fontId="24" fillId="7" borderId="17" xfId="6" applyNumberFormat="1" applyFont="1" applyFill="1" applyBorder="1" applyAlignment="1">
      <alignment horizontal="center" vertical="center" wrapText="1"/>
    </xf>
    <xf numFmtId="0" fontId="24" fillId="7" borderId="2" xfId="6" applyNumberFormat="1" applyFont="1" applyFill="1" applyBorder="1" applyAlignment="1">
      <alignment horizontal="center" vertical="center" wrapText="1"/>
    </xf>
    <xf numFmtId="0" fontId="24" fillId="7" borderId="17" xfId="5" applyFont="1" applyFill="1" applyBorder="1" applyAlignment="1">
      <alignment horizontal="center" vertical="top" wrapText="1"/>
    </xf>
    <xf numFmtId="0" fontId="24" fillId="7" borderId="2" xfId="5" applyFont="1" applyFill="1" applyBorder="1" applyAlignment="1">
      <alignment horizontal="center" vertical="top" wrapText="1"/>
    </xf>
    <xf numFmtId="166" fontId="24" fillId="7" borderId="17" xfId="6" applyNumberFormat="1" applyFont="1" applyFill="1" applyBorder="1" applyAlignment="1">
      <alignment vertical="top" wrapText="1"/>
    </xf>
    <xf numFmtId="166" fontId="24" fillId="7" borderId="18" xfId="6" applyNumberFormat="1" applyFont="1" applyFill="1" applyBorder="1" applyAlignment="1">
      <alignment vertical="top" wrapText="1"/>
    </xf>
    <xf numFmtId="164" fontId="24" fillId="7" borderId="17" xfId="7" applyNumberFormat="1" applyFont="1" applyFill="1" applyBorder="1" applyAlignment="1" applyProtection="1">
      <alignment vertical="top" wrapText="1"/>
      <protection locked="0"/>
    </xf>
    <xf numFmtId="164" fontId="24" fillId="7" borderId="18" xfId="7" applyNumberFormat="1" applyFont="1" applyFill="1" applyBorder="1" applyAlignment="1" applyProtection="1">
      <alignment vertical="top" wrapText="1"/>
      <protection locked="0"/>
    </xf>
    <xf numFmtId="164" fontId="24" fillId="0" borderId="18" xfId="7" applyNumberFormat="1" applyFont="1" applyFill="1" applyBorder="1" applyAlignment="1" applyProtection="1">
      <alignment horizontal="center" vertical="top" wrapText="1"/>
      <protection locked="0"/>
    </xf>
    <xf numFmtId="164" fontId="24" fillId="0" borderId="6" xfId="7" applyNumberFormat="1" applyFont="1" applyFill="1" applyBorder="1" applyAlignment="1" applyProtection="1">
      <alignment horizontal="center" vertical="top" wrapText="1"/>
      <protection locked="0"/>
    </xf>
    <xf numFmtId="43" fontId="24" fillId="7" borderId="2" xfId="5" applyNumberFormat="1" applyFont="1" applyFill="1" applyBorder="1"/>
    <xf numFmtId="0" fontId="24" fillId="7" borderId="2" xfId="5" applyFont="1" applyFill="1" applyBorder="1"/>
    <xf numFmtId="0" fontId="0" fillId="0" borderId="0" xfId="0" applyAlignment="1">
      <alignment horizontal="left" vertical="center" wrapText="1" indent="1"/>
    </xf>
    <xf numFmtId="0" fontId="10" fillId="0" borderId="0" xfId="2" applyAlignment="1">
      <alignment horizontal="left" vertical="center" wrapText="1" indent="2"/>
    </xf>
    <xf numFmtId="0" fontId="0" fillId="0" borderId="0" xfId="0" applyAlignment="1">
      <alignment horizontal="left" vertical="center" wrapText="1"/>
    </xf>
    <xf numFmtId="0" fontId="3" fillId="6" borderId="0" xfId="0" applyFont="1" applyFill="1" applyAlignment="1">
      <alignment horizontal="left" vertical="center" wrapText="1"/>
    </xf>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10" fillId="5" borderId="0" xfId="2" applyFill="1" applyAlignment="1">
      <alignment horizontal="center" vertical="center" wrapText="1"/>
    </xf>
    <xf numFmtId="0" fontId="0" fillId="0" borderId="0" xfId="0" applyAlignment="1">
      <alignment horizontal="center" vertical="center" wrapText="1"/>
    </xf>
    <xf numFmtId="0" fontId="10" fillId="5" borderId="0" xfId="2" applyFill="1" applyAlignment="1">
      <alignment horizontal="center" vertical="center"/>
    </xf>
    <xf numFmtId="0" fontId="0" fillId="0" borderId="2" xfId="0" applyBorder="1" applyAlignment="1">
      <alignment horizontal="center"/>
    </xf>
    <xf numFmtId="0" fontId="0" fillId="0" borderId="2" xfId="0" applyBorder="1" applyAlignment="1">
      <alignment horizontal="left" vertical="center" wrapText="1"/>
    </xf>
    <xf numFmtId="0" fontId="0" fillId="0" borderId="2" xfId="0" applyBorder="1" applyAlignment="1">
      <alignment horizontal="left" vertical="center" wrapText="1" indent="2"/>
    </xf>
    <xf numFmtId="0" fontId="0" fillId="8" borderId="2" xfId="0" applyFill="1" applyBorder="1" applyAlignment="1">
      <alignment horizontal="center" vertical="center" wrapText="1"/>
    </xf>
    <xf numFmtId="0" fontId="17" fillId="9" borderId="2" xfId="0" applyFont="1" applyFill="1" applyBorder="1" applyAlignment="1">
      <alignment horizontal="center" vertical="center" wrapText="1"/>
    </xf>
    <xf numFmtId="0" fontId="12" fillId="4"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0" fillId="8" borderId="2" xfId="0" applyFill="1" applyBorder="1" applyAlignment="1">
      <alignment horizontal="center" vertical="center"/>
    </xf>
    <xf numFmtId="0" fontId="11" fillId="3" borderId="2" xfId="0" applyFont="1" applyFill="1" applyBorder="1" applyAlignment="1">
      <alignment horizontal="center" vertical="center"/>
    </xf>
    <xf numFmtId="0" fontId="15" fillId="7" borderId="2" xfId="0" applyFont="1" applyFill="1" applyBorder="1" applyAlignment="1">
      <alignment horizontal="center" vertical="center"/>
    </xf>
    <xf numFmtId="0" fontId="16" fillId="7" borderId="2" xfId="0" applyFont="1" applyFill="1" applyBorder="1" applyAlignment="1">
      <alignment horizontal="center" vertical="center" wrapText="1"/>
    </xf>
    <xf numFmtId="0" fontId="2" fillId="5" borderId="6" xfId="0" applyFont="1" applyFill="1" applyBorder="1" applyAlignment="1">
      <alignment horizontal="center" vertical="center"/>
    </xf>
    <xf numFmtId="49" fontId="0" fillId="0" borderId="2" xfId="0" applyNumberFormat="1" applyBorder="1" applyAlignment="1">
      <alignment horizontal="left" vertical="center" wrapText="1" indent="2"/>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0" fillId="0" borderId="0" xfId="0" applyFont="1" applyFill="1" applyAlignment="1">
      <alignment horizontal="left" indent="2"/>
    </xf>
    <xf numFmtId="0" fontId="34" fillId="0" borderId="0" xfId="0" applyFont="1" applyAlignment="1">
      <alignment horizontal="right" vertical="center"/>
    </xf>
    <xf numFmtId="0" fontId="34" fillId="0" borderId="19" xfId="0" applyFont="1" applyBorder="1" applyAlignment="1">
      <alignment horizontal="left" vertical="center"/>
    </xf>
    <xf numFmtId="0" fontId="0" fillId="0" borderId="0" xfId="0" applyAlignment="1">
      <alignment horizontal="center" wrapText="1"/>
    </xf>
    <xf numFmtId="0" fontId="35" fillId="0" borderId="0" xfId="0" applyFont="1" applyFill="1" applyAlignment="1">
      <alignment horizontal="center"/>
    </xf>
    <xf numFmtId="0" fontId="34" fillId="0" borderId="0" xfId="0" applyFont="1" applyAlignment="1">
      <alignment horizontal="left" vertical="center" wrapText="1" indent="2"/>
    </xf>
    <xf numFmtId="0" fontId="34" fillId="0" borderId="0" xfId="0" applyFont="1" applyAlignment="1">
      <alignment horizontal="left" vertical="center" wrapText="1"/>
    </xf>
    <xf numFmtId="0" fontId="0" fillId="3" borderId="2" xfId="0" applyFill="1" applyBorder="1" applyAlignment="1">
      <alignment horizontal="center" vertical="center" wrapText="1"/>
    </xf>
    <xf numFmtId="0" fontId="0" fillId="5" borderId="2" xfId="0" applyFill="1" applyBorder="1" applyAlignment="1">
      <alignment horizontal="center" vertical="center" wrapText="1"/>
    </xf>
    <xf numFmtId="0" fontId="24" fillId="11" borderId="2" xfId="5" applyFont="1" applyFill="1" applyBorder="1" applyAlignment="1">
      <alignment horizontal="left" vertical="center" wrapText="1"/>
    </xf>
    <xf numFmtId="0" fontId="24" fillId="11" borderId="2" xfId="5" applyFont="1" applyFill="1" applyBorder="1" applyAlignment="1">
      <alignment horizontal="left" vertical="center" wrapText="1" indent="2"/>
    </xf>
    <xf numFmtId="0" fontId="24" fillId="11" borderId="2" xfId="5" applyFont="1" applyFill="1" applyBorder="1" applyAlignment="1">
      <alignment horizontal="left" vertical="center"/>
    </xf>
    <xf numFmtId="0" fontId="28" fillId="11" borderId="2" xfId="5" applyFont="1" applyFill="1" applyBorder="1" applyAlignment="1">
      <alignment horizontal="left" vertical="center" wrapText="1"/>
    </xf>
    <xf numFmtId="0" fontId="30" fillId="13" borderId="7" xfId="5" applyFont="1" applyFill="1" applyBorder="1" applyAlignment="1">
      <alignment horizontal="left" vertical="center"/>
    </xf>
    <xf numFmtId="0" fontId="30" fillId="13" borderId="12" xfId="5" applyFont="1" applyFill="1" applyBorder="1" applyAlignment="1">
      <alignment horizontal="left" vertical="center"/>
    </xf>
    <xf numFmtId="0" fontId="30" fillId="13" borderId="8" xfId="5" applyFont="1" applyFill="1" applyBorder="1" applyAlignment="1">
      <alignment horizontal="left" vertical="center"/>
    </xf>
    <xf numFmtId="0" fontId="28" fillId="11" borderId="2" xfId="5" applyFont="1" applyFill="1" applyBorder="1" applyAlignment="1">
      <alignment horizontal="left" vertical="center"/>
    </xf>
    <xf numFmtId="0" fontId="24" fillId="0" borderId="2" xfId="5" applyFont="1" applyFill="1" applyBorder="1" applyAlignment="1">
      <alignment horizontal="left" vertical="center" wrapText="1"/>
    </xf>
    <xf numFmtId="0" fontId="27" fillId="0" borderId="0" xfId="5" applyFont="1" applyAlignment="1">
      <alignment horizontal="left" vertical="center"/>
    </xf>
    <xf numFmtId="0" fontId="24" fillId="0" borderId="2" xfId="5" applyFont="1" applyFill="1" applyBorder="1" applyAlignment="1">
      <alignment horizontal="center" vertical="center" wrapText="1"/>
    </xf>
    <xf numFmtId="0" fontId="24" fillId="0" borderId="0" xfId="5" applyFont="1" applyFill="1" applyAlignment="1">
      <alignment horizontal="left" wrapText="1"/>
    </xf>
    <xf numFmtId="0" fontId="24" fillId="0" borderId="0" xfId="5" applyFont="1" applyAlignment="1">
      <alignment horizontal="left"/>
    </xf>
    <xf numFmtId="0" fontId="26" fillId="0" borderId="2" xfId="5" applyFont="1" applyFill="1" applyBorder="1" applyAlignment="1">
      <alignment horizontal="left" vertical="center" wrapText="1"/>
    </xf>
    <xf numFmtId="0" fontId="27" fillId="0" borderId="0" xfId="5" applyFont="1" applyFill="1" applyAlignment="1">
      <alignment horizontal="center"/>
    </xf>
    <xf numFmtId="0" fontId="27" fillId="0" borderId="10" xfId="5" applyFont="1" applyFill="1" applyBorder="1" applyAlignment="1">
      <alignment horizontal="center"/>
    </xf>
    <xf numFmtId="0" fontId="27" fillId="0" borderId="3" xfId="5" applyFont="1" applyBorder="1" applyAlignment="1">
      <alignment horizontal="left" vertical="center" wrapText="1"/>
    </xf>
    <xf numFmtId="0" fontId="27" fillId="0" borderId="5" xfId="5" applyFont="1" applyBorder="1" applyAlignment="1">
      <alignment horizontal="left" vertical="center" wrapText="1"/>
    </xf>
    <xf numFmtId="0" fontId="24" fillId="0" borderId="12" xfId="5" applyFont="1" applyFill="1" applyBorder="1" applyAlignment="1">
      <alignment horizontal="right"/>
    </xf>
    <xf numFmtId="8" fontId="24" fillId="0" borderId="0" xfId="5" applyNumberFormat="1" applyFont="1" applyAlignment="1" applyProtection="1">
      <alignment horizontal="left" vertical="center" wrapText="1"/>
      <protection locked="0"/>
    </xf>
    <xf numFmtId="0" fontId="24" fillId="7" borderId="7" xfId="5" applyFont="1" applyFill="1" applyBorder="1" applyAlignment="1">
      <alignment horizontal="left" vertical="center"/>
    </xf>
    <xf numFmtId="0" fontId="24" fillId="7" borderId="12" xfId="5" applyFont="1" applyFill="1" applyBorder="1" applyAlignment="1">
      <alignment horizontal="left" vertical="center"/>
    </xf>
    <xf numFmtId="0" fontId="24" fillId="7" borderId="8" xfId="5" applyFont="1" applyFill="1" applyBorder="1" applyAlignment="1">
      <alignment horizontal="left" vertical="center"/>
    </xf>
    <xf numFmtId="0" fontId="24" fillId="7" borderId="7" xfId="5" applyFont="1" applyFill="1" applyBorder="1" applyAlignment="1">
      <alignment vertical="center"/>
    </xf>
    <xf numFmtId="0" fontId="24" fillId="7" borderId="12" xfId="5" applyFont="1" applyFill="1" applyBorder="1" applyAlignment="1">
      <alignment vertical="center"/>
    </xf>
    <xf numFmtId="0" fontId="24" fillId="7" borderId="8" xfId="5" applyFont="1" applyFill="1" applyBorder="1" applyAlignment="1">
      <alignment vertical="center"/>
    </xf>
    <xf numFmtId="0" fontId="24" fillId="7" borderId="7" xfId="5" applyFont="1" applyFill="1" applyBorder="1" applyAlignment="1">
      <alignment horizontal="left" vertical="center" indent="1"/>
    </xf>
    <xf numFmtId="0" fontId="24" fillId="7" borderId="12" xfId="5" applyFont="1" applyFill="1" applyBorder="1" applyAlignment="1">
      <alignment horizontal="left" vertical="center" indent="1"/>
    </xf>
    <xf numFmtId="0" fontId="24" fillId="7" borderId="8" xfId="5" applyFont="1" applyFill="1" applyBorder="1" applyAlignment="1">
      <alignment horizontal="left" vertical="center" indent="1"/>
    </xf>
    <xf numFmtId="0" fontId="24" fillId="11" borderId="11" xfId="5" applyFont="1" applyFill="1" applyBorder="1" applyAlignment="1">
      <alignment horizontal="center" vertical="center" wrapText="1"/>
    </xf>
    <xf numFmtId="0" fontId="24" fillId="11" borderId="1" xfId="5" applyFont="1" applyFill="1" applyBorder="1" applyAlignment="1">
      <alignment horizontal="center" vertical="center"/>
    </xf>
    <xf numFmtId="0" fontId="24" fillId="11" borderId="20" xfId="5" applyFont="1" applyFill="1" applyBorder="1" applyAlignment="1">
      <alignment horizontal="center" vertical="center" wrapText="1"/>
    </xf>
    <xf numFmtId="0" fontId="24" fillId="11" borderId="21" xfId="5" applyFont="1" applyFill="1" applyBorder="1" applyAlignment="1">
      <alignment horizontal="center" vertical="center" wrapText="1"/>
    </xf>
    <xf numFmtId="0" fontId="24" fillId="11" borderId="22" xfId="5" applyFont="1" applyFill="1" applyBorder="1" applyAlignment="1">
      <alignment horizontal="center" vertical="center" wrapText="1"/>
    </xf>
    <xf numFmtId="0" fontId="24" fillId="11" borderId="20" xfId="5" applyFont="1" applyFill="1" applyBorder="1" applyAlignment="1">
      <alignment horizontal="left" vertical="top" wrapText="1"/>
    </xf>
    <xf numFmtId="0" fontId="24" fillId="11" borderId="21" xfId="5" applyFont="1" applyFill="1" applyBorder="1" applyAlignment="1">
      <alignment horizontal="left" vertical="top" wrapText="1"/>
    </xf>
    <xf numFmtId="0" fontId="24" fillId="11" borderId="22" xfId="5" applyFont="1" applyFill="1" applyBorder="1" applyAlignment="1">
      <alignment horizontal="left" vertical="top" wrapText="1"/>
    </xf>
    <xf numFmtId="0" fontId="19" fillId="0" borderId="2" xfId="5" applyFont="1" applyFill="1" applyBorder="1" applyAlignment="1">
      <alignment horizontal="right" vertical="top" wrapText="1"/>
    </xf>
    <xf numFmtId="0" fontId="24" fillId="0" borderId="2" xfId="5" applyFont="1" applyFill="1" applyBorder="1" applyAlignment="1">
      <alignment horizontal="right" vertical="top" wrapText="1"/>
    </xf>
    <xf numFmtId="0" fontId="24" fillId="0" borderId="9" xfId="5" applyFont="1" applyFill="1" applyBorder="1" applyAlignment="1">
      <alignment horizontal="right" vertical="top" wrapText="1"/>
    </xf>
    <xf numFmtId="0" fontId="24" fillId="0" borderId="0" xfId="5" applyFont="1" applyFill="1" applyBorder="1" applyAlignment="1">
      <alignment horizontal="right" vertical="top" wrapText="1"/>
    </xf>
    <xf numFmtId="0" fontId="27" fillId="2" borderId="0" xfId="5" applyFont="1" applyFill="1" applyBorder="1" applyAlignment="1">
      <alignment horizontal="center" vertical="center" wrapText="1"/>
    </xf>
    <xf numFmtId="0" fontId="27" fillId="11" borderId="14" xfId="5" applyFont="1" applyFill="1" applyBorder="1" applyAlignment="1">
      <alignment horizontal="center" vertical="center" wrapText="1"/>
    </xf>
    <xf numFmtId="0" fontId="27" fillId="11" borderId="15" xfId="5" applyFont="1" applyFill="1" applyBorder="1" applyAlignment="1">
      <alignment horizontal="center" vertical="center" wrapText="1"/>
    </xf>
    <xf numFmtId="0" fontId="27" fillId="11" borderId="16" xfId="5" applyFont="1" applyFill="1" applyBorder="1" applyAlignment="1">
      <alignment horizontal="center" vertical="center" wrapText="1"/>
    </xf>
    <xf numFmtId="0" fontId="24" fillId="11" borderId="19" xfId="5" applyFont="1" applyFill="1" applyBorder="1" applyAlignment="1">
      <alignment horizontal="center" vertical="center" wrapText="1"/>
    </xf>
    <xf numFmtId="0" fontId="24" fillId="11" borderId="19" xfId="5" applyFont="1" applyFill="1" applyBorder="1" applyAlignment="1">
      <alignment horizontal="center" vertical="center"/>
    </xf>
    <xf numFmtId="0" fontId="24" fillId="0" borderId="17" xfId="5" applyFont="1" applyFill="1" applyBorder="1" applyAlignment="1">
      <alignment horizontal="right" vertical="top" wrapText="1"/>
    </xf>
    <xf numFmtId="0" fontId="31" fillId="14" borderId="2" xfId="5" applyFont="1" applyFill="1" applyBorder="1" applyAlignment="1">
      <alignment horizontal="center" vertical="center"/>
    </xf>
    <xf numFmtId="0" fontId="23" fillId="7" borderId="2" xfId="5" applyFont="1" applyFill="1" applyBorder="1" applyAlignment="1">
      <alignment horizontal="center" vertical="center"/>
    </xf>
    <xf numFmtId="0" fontId="24" fillId="7" borderId="2" xfId="5" applyFont="1" applyFill="1" applyBorder="1" applyAlignment="1">
      <alignment horizontal="center" vertical="center" wrapText="1"/>
    </xf>
    <xf numFmtId="0" fontId="24" fillId="7" borderId="2" xfId="5" applyFont="1" applyFill="1" applyBorder="1" applyAlignment="1">
      <alignment horizontal="center" vertical="center"/>
    </xf>
    <xf numFmtId="0" fontId="24" fillId="11" borderId="2" xfId="5" applyFont="1" applyFill="1" applyBorder="1" applyAlignment="1">
      <alignment horizontal="center" vertical="center" wrapText="1"/>
    </xf>
    <xf numFmtId="0" fontId="24" fillId="11" borderId="2" xfId="5" applyFont="1" applyFill="1" applyBorder="1" applyAlignment="1">
      <alignment horizontal="center" vertical="center"/>
    </xf>
    <xf numFmtId="0" fontId="19" fillId="0" borderId="17" xfId="5" applyFont="1" applyFill="1" applyBorder="1" applyAlignment="1">
      <alignment horizontal="right" vertical="top" wrapText="1"/>
    </xf>
    <xf numFmtId="0" fontId="2" fillId="0" borderId="0" xfId="0" applyFont="1"/>
    <xf numFmtId="0" fontId="38" fillId="15" borderId="0" xfId="0" applyFont="1" applyFill="1" applyAlignment="1">
      <alignment vertical="center"/>
    </xf>
    <xf numFmtId="0" fontId="38" fillId="15" borderId="0" xfId="0" applyFont="1" applyFill="1"/>
    <xf numFmtId="0" fontId="0" fillId="0" borderId="4" xfId="0" applyBorder="1" applyAlignment="1">
      <alignment horizontal="left" vertical="center" indent="5"/>
    </xf>
    <xf numFmtId="0" fontId="7" fillId="0" borderId="3" xfId="0" applyFont="1" applyBorder="1"/>
    <xf numFmtId="0" fontId="0" fillId="0" borderId="3" xfId="0" applyBorder="1"/>
    <xf numFmtId="0" fontId="0" fillId="0" borderId="5" xfId="0" applyBorder="1"/>
    <xf numFmtId="0" fontId="2" fillId="0" borderId="9" xfId="0" applyFont="1" applyBorder="1" applyAlignment="1">
      <alignment horizontal="left" vertical="center" indent="5"/>
    </xf>
    <xf numFmtId="0" fontId="2" fillId="0" borderId="0" xfId="0" applyFont="1" applyBorder="1"/>
    <xf numFmtId="0" fontId="2" fillId="0" borderId="10" xfId="0" applyFont="1" applyBorder="1"/>
    <xf numFmtId="0" fontId="39" fillId="0" borderId="9" xfId="2" applyFont="1" applyBorder="1" applyAlignment="1">
      <alignment horizontal="left" vertical="center" indent="5"/>
    </xf>
    <xf numFmtId="0" fontId="39" fillId="0" borderId="11" xfId="2" applyFont="1" applyBorder="1" applyAlignment="1">
      <alignment horizontal="left" vertical="center" indent="5"/>
    </xf>
    <xf numFmtId="0" fontId="2" fillId="0" borderId="1" xfId="0" applyFont="1" applyBorder="1"/>
    <xf numFmtId="0" fontId="2" fillId="0" borderId="26" xfId="0" applyFont="1" applyBorder="1"/>
  </cellXfs>
  <cellStyles count="9">
    <cellStyle name="Comma 2" xfId="7" xr:uid="{F8FA9444-D35C-4D89-964C-52DB7296B27B}"/>
    <cellStyle name="Currency 2" xfId="6" xr:uid="{086EA233-6EB3-4790-B408-F7B9A919E56A}"/>
    <cellStyle name="Hyperlink" xfId="2" builtinId="8"/>
    <cellStyle name="Normal" xfId="0" builtinId="0"/>
    <cellStyle name="Normal 2" xfId="4" xr:uid="{091918FA-4619-4B5F-9F78-6DBDD9A2F4C5}"/>
    <cellStyle name="Normal 3" xfId="3" xr:uid="{0ABA573C-191E-41A5-9E55-6DCE711CF41F}"/>
    <cellStyle name="Normal 4" xfId="5" xr:uid="{7DC2D5F0-53F6-4295-BF96-394D2B3E501E}"/>
    <cellStyle name="Percent" xfId="1" builtinId="5"/>
    <cellStyle name="Percent 2" xfId="8" xr:uid="{FA7D1C40-3B19-4FEC-A88C-FCC0BB4214FC}"/>
  </cellStyles>
  <dxfs count="7">
    <dxf>
      <fill>
        <patternFill>
          <bgColor rgb="FFFFFF00"/>
        </patternFill>
      </fill>
    </dxf>
    <dxf>
      <fill>
        <patternFill>
          <bgColor rgb="FF00B050"/>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Ackles, Allen (OBO-OSC)" id="{BA07AD7C-A7AB-4FAA-822F-E5990E924B63}" userId="S::Allen.Ackles@va.gov::d80c3e5c-2d29-44e8-a839-5620ccd7e3d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0-08-27T02:56:27.98" personId="{BA07AD7C-A7AB-4FAA-822F-E5990E924B63}" id="{AD705CA3-C6B2-49E8-A5E6-5034D60CEBC2}">
    <text>Data used to develop and determine appropriate driver percentages and contributing ratios to calculate allocation rates</text>
  </threadedComment>
  <threadedComment ref="H7" dT="2020-08-27T02:52:12.20" personId="{BA07AD7C-A7AB-4FAA-822F-E5990E924B63}" id="{8E19EFF2-AE29-4841-B1C7-DD6B6FCE06B5}">
    <text>Major functions/programs/cost centers</text>
  </threadedComment>
  <threadedComment ref="S7" dT="2020-12-14T20:39:38.86" personId="{BA07AD7C-A7AB-4FAA-822F-E5990E924B63}" id="{4EF77198-B5C4-48D8-99B1-EE12A29F85E0}">
    <text>Add specific orginzatioal data is creating additional/other drivers</text>
  </threadedComment>
  <threadedComment ref="H8" dT="2020-12-14T20:37:08.71" personId="{BA07AD7C-A7AB-4FAA-822F-E5990E924B63}" id="{DD7E5CE0-873F-47D2-B921-5E707E2544FC}">
    <text>Local, State, Federal (as applicable)</text>
  </threadedComment>
  <threadedComment ref="B12" dT="2020-08-25T20:15:52.40" personId="{BA07AD7C-A7AB-4FAA-822F-E5990E924B63}" id="{751C0C41-99F9-466A-831D-EC92BBAB0DA8}">
    <text>Qualified GA/GE should reconcile to the approved budget on file with the PO</text>
  </threadedComment>
  <threadedComment ref="F13" dT="2020-08-27T01:21:51.07" personId="{BA07AD7C-A7AB-4FAA-822F-E5990E924B63}" id="{7A62D6B5-B2F6-4407-BF54-31E223E9145E}">
    <text>Total cost per category</text>
  </threadedComment>
  <threadedComment ref="H13" dT="2020-08-25T20:26:40.96" personId="{BA07AD7C-A7AB-4FAA-822F-E5990E924B63}" id="{C7638C44-2FE8-4FCC-9C0F-CF7D9EC87597}">
    <text>Allowable = Total Cost * Driver rate or ratio</text>
  </threadedComment>
  <threadedComment ref="I13" dT="2020-08-25T20:27:13.58" personId="{BA07AD7C-A7AB-4FAA-822F-E5990E924B63}" id="{F166C47E-D750-45BD-9FBC-2F2F01FAB4B4}">
    <text>These could be expenses that are fully allocated to other programs or expenses specifically excluded from being included in costs for the SSVF program due to program restrictive criteria (unallowable items - food, water, overtime,...).</text>
  </threadedComment>
  <threadedComment ref="J13" dT="2020-12-14T18:36:13.05" personId="{BA07AD7C-A7AB-4FAA-822F-E5990E924B63}" id="{F83757A2-9330-432C-A598-55C97C0DE169}">
    <text>Any Direct Cost identified that should reduce admin cost allowed</text>
  </threadedComment>
  <threadedComment ref="M13" dT="2020-08-27T01:16:09.80" personId="{BA07AD7C-A7AB-4FAA-822F-E5990E924B63}" id="{F8D3AB5C-6507-44B0-A5A8-7CB96507F6D3}">
    <text>Based on Headcount (most conservative method)</text>
  </threadedComment>
  <threadedComment ref="N13" dT="2020-08-25T20:16:56.73" personId="{BA07AD7C-A7AB-4FAA-822F-E5990E924B63}" id="{71D448A8-3670-422B-A497-DE1E9900FFF8}">
    <text>The number of payments made in the program divided by the total number of payments made for the organization</text>
  </threadedComment>
  <threadedComment ref="O13" dT="2020-08-25T20:17:59.26" personId="{BA07AD7C-A7AB-4FAA-822F-E5990E924B63}" id="{2513E546-A3C2-407D-B33E-881D4C5C3632}">
    <text>Number of invoices process in total divided by the total number of invoices in support of SSVF</text>
  </threadedComment>
  <threadedComment ref="P13" dT="2020-08-27T01:15:26.03" personId="{BA07AD7C-A7AB-4FAA-822F-E5990E924B63}" id="{319D25DB-37E7-4B84-BA08-E20E761A0EF9}">
    <text>Blended rate includes two or more drivers to calculate the approriate allocation percentage considering multiple forms of input
Blended rate between headcount and payments processed.  Processing invoices Includes processing payments and expense reports and Payroll</text>
  </threadedComment>
  <threadedComment ref="Q13" dT="2020-08-25T20:20:32.07" personId="{BA07AD7C-A7AB-4FAA-822F-E5990E924B63}" id="{2AEFB2C6-9E70-4BA3-A668-FF01DD452731}">
    <text>Number of payroll</text>
  </threadedComment>
  <threadedComment ref="R13" dT="2020-08-27T01:16:54.92" personId="{BA07AD7C-A7AB-4FAA-822F-E5990E924B63}" id="{C924FB30-69B5-4ED7-BEE0-4A925BE45FE3}">
    <text>Based on the program square footage used to total square footage</text>
  </threadedComment>
  <threadedComment ref="S13" dT="2020-08-27T01:16:34.88" personId="{BA07AD7C-A7AB-4FAA-822F-E5990E924B63}" id="{0E51F6C3-B1D5-4826-916C-9E9E8E15933A}">
    <text>Based on the program devices managed to total devices managed by the IT department</text>
  </threadedComment>
  <threadedComment ref="H39" dT="2020-08-27T12:57:36.01" personId="{BA07AD7C-A7AB-4FAA-822F-E5990E924B63}" id="{B25020E2-0EF3-417F-8E28-6E7172C2FA92}">
    <text>Actual totals may calculate above the max allolwed, but total draw may not exceed the 10% cap (in total for year)</text>
  </threadedComment>
  <threadedComment ref="B45" dT="2020-08-27T14:08:56.60" personId="{BA07AD7C-A7AB-4FAA-822F-E5990E924B63}" id="{819FC8DD-7589-4F21-9D56-B21E505EB779}">
    <text>Based on projections and actuals each month, the grantee should be able to determine if previously projected admin cost can be diverted to other SSVF activities as needed/available.</text>
  </threadedComment>
</ThreadedComments>
</file>

<file path=xl/threadedComments/threadedComment2.xml><?xml version="1.0" encoding="utf-8"?>
<ThreadedComments xmlns="http://schemas.microsoft.com/office/spreadsheetml/2018/threadedcomments" xmlns:x="http://schemas.openxmlformats.org/spreadsheetml/2006/main">
  <threadedComment ref="B6" dT="2020-08-27T02:56:27.98" personId="{BA07AD7C-A7AB-4FAA-822F-E5990E924B63}" id="{E06612AB-D156-4FB5-A079-BCBDD1F948A0}">
    <text>Data used to develop and determine appropriate driver percentages and contributing ratios to calculate allocation rates</text>
  </threadedComment>
  <threadedComment ref="H7" dT="2020-08-27T02:52:12.20" personId="{BA07AD7C-A7AB-4FAA-822F-E5990E924B63}" id="{3B38C5B7-EA74-4127-A6D3-D108F67E3216}">
    <text>Major functions/programs/cost centers</text>
  </threadedComment>
  <threadedComment ref="B12" dT="2020-08-25T20:15:52.40" personId="{BA07AD7C-A7AB-4FAA-822F-E5990E924B63}" id="{3F57DFAD-8560-4657-AEAC-3A560A20A3AC}">
    <text>Qualified GA/GE should reconcile to the approved budget on file with the PO</text>
  </threadedComment>
  <threadedComment ref="F13" dT="2020-08-27T01:21:51.07" personId="{BA07AD7C-A7AB-4FAA-822F-E5990E924B63}" id="{01F94A20-B1C8-4B19-B594-5A7F65A0895A}">
    <text>Total cost per category</text>
  </threadedComment>
  <threadedComment ref="H13" dT="2020-08-25T20:26:40.96" personId="{BA07AD7C-A7AB-4FAA-822F-E5990E924B63}" id="{5882769E-EC56-4AFF-99A1-88FA43FDE16D}">
    <text>Allowable = Total Cost * Driver rate or ratio</text>
  </threadedComment>
  <threadedComment ref="I13" dT="2020-08-25T20:27:13.58" personId="{BA07AD7C-A7AB-4FAA-822F-E5990E924B63}" id="{D7F61A30-DCEE-4B9A-92BA-F3E2B5B3F0DF}">
    <text>These could be expenses that are fully allocated to other programs or expenses specifically excluded from being included in costs for the SSVF program due to program restrictive criteria (unallowable items - food, water, overtime,...).</text>
  </threadedComment>
  <threadedComment ref="M13" dT="2020-08-27T01:16:09.80" personId="{BA07AD7C-A7AB-4FAA-822F-E5990E924B63}" id="{4DE8926C-854B-4455-989A-42AC9227ACF3}">
    <text>Based on Headcount (most conservative method)</text>
  </threadedComment>
  <threadedComment ref="N13" dT="2020-08-25T20:16:56.73" personId="{BA07AD7C-A7AB-4FAA-822F-E5990E924B63}" id="{81E1AE31-84E8-45BC-B08B-EDE634E1C64C}">
    <text>The number of payments made in the program divided by the total number of payments made for the organization</text>
  </threadedComment>
  <threadedComment ref="O13" dT="2020-08-25T20:17:59.26" personId="{BA07AD7C-A7AB-4FAA-822F-E5990E924B63}" id="{F3343912-31C0-47C8-85D8-E1CD9B3FE9AA}">
    <text>Number of invoices process in total divided by the total number of invoices in support of SSVF</text>
  </threadedComment>
  <threadedComment ref="P13" dT="2020-08-27T01:15:26.03" personId="{BA07AD7C-A7AB-4FAA-822F-E5990E924B63}" id="{4DF73497-1B8B-403C-A4E7-7A41C9D51E52}">
    <text>Blended rate includes two or more drivers to calculate the approriate allocation percentage considering multiple forms of input
Blended rate between headcount and payments processed.  Processing invoices Includes processing payments and expense reports and Payroll</text>
  </threadedComment>
  <threadedComment ref="Q13" dT="2020-08-25T20:20:32.07" personId="{BA07AD7C-A7AB-4FAA-822F-E5990E924B63}" id="{40EF3741-F554-4313-9D8A-64C754D50AD4}">
    <text>Number of payroll</text>
  </threadedComment>
  <threadedComment ref="R13" dT="2020-08-27T01:16:54.92" personId="{BA07AD7C-A7AB-4FAA-822F-E5990E924B63}" id="{F97C17DE-3AD8-4903-A71B-5BF3215E9C3D}">
    <text>Based on the program square footage used to total square footage</text>
  </threadedComment>
  <threadedComment ref="S13" dT="2020-08-27T01:16:34.88" personId="{BA07AD7C-A7AB-4FAA-822F-E5990E924B63}" id="{99AF053F-34C8-4023-A0D3-1321FFC9AD1C}">
    <text>Based on the program devices managed to total devices managed by the IT department</text>
  </threadedComment>
  <threadedComment ref="U15" dT="2020-08-26T19:35:48.66" personId="{BA07AD7C-A7AB-4FAA-822F-E5990E924B63}" id="{F09702C9-3DE5-46F8-A312-298943ED87AD}">
    <text>Grantee has 5 total programs or cost centers with SSVF being one of those 5, CEO only spends 10% of his time dedicated to program specific operations and management</text>
  </threadedComment>
  <threadedComment ref="P16" dT="2020-08-27T01:14:18.98" personId="{BA07AD7C-A7AB-4FAA-822F-E5990E924B63}" id="{B3613267-F324-4D76-BCDD-FB21924FCC7D}">
    <text>The blended rate is used here because senior management supports both the number of people in the organization as well as the expenses</text>
  </threadedComment>
  <threadedComment ref="T16" dT="2020-08-26T19:37:08.98" personId="{BA07AD7C-A7AB-4FAA-822F-E5990E924B63}" id="{1ABA4D76-852B-4E15-83F5-A2506748200E}">
    <text>CFO reviews 20 highlevel reports per month with only 4 being directly or indirectly attributable to SSVF</text>
  </threadedComment>
  <threadedComment ref="S25" dT="2020-08-26T18:29:33.69" personId="{BA07AD7C-A7AB-4FAA-822F-E5990E924B63}" id="{809E6A03-D5FE-4A17-92A9-BE457F54F4F6}">
    <text>10 SSVF staff, 100 emp, 150 total devices - each SSVF staff member has one desk phone and 3 of 10 have cells, so 12 devices of the 150 =</text>
  </threadedComment>
  <threadedComment ref="R26" dT="2020-08-27T01:13:41.36" personId="{BA07AD7C-A7AB-4FAA-822F-E5990E924B63}" id="{A7345083-FA8B-49A8-A2F5-790A8DCE5CDF}">
    <text>Office space = 6,200 sq ft, only 450 sq ft support SSVF</text>
  </threadedComment>
  <threadedComment ref="H39" dT="2020-08-27T12:57:36.01" personId="{BA07AD7C-A7AB-4FAA-822F-E5990E924B63}" id="{7FE5477F-6970-4405-B85F-DFF4B06C9637}">
    <text>Actual totals may calculate above the max allolwed, but total draw may not exceed the 10% cap (in total for year)</text>
  </threadedComment>
  <threadedComment ref="B45" dT="2020-08-27T14:08:56.60" personId="{BA07AD7C-A7AB-4FAA-822F-E5990E924B63}" id="{302EFC77-32E7-4CA2-8F0D-458905087364}">
    <text>Based on projections and actuals each month, the grantee should be able to determine if previously projected admin cost can be diverted to other SSVF activities as needed/available.</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va.gov/homeless/ssvf/index.asp?page=/home/general_program_info_regs" TargetMode="External"/><Relationship Id="rId2" Type="http://schemas.openxmlformats.org/officeDocument/2006/relationships/hyperlink" Target="https://www.ecfr.gov/cgi-bin/text-idx?SID=abc36122c3c2adf1308c7ec2011b444b&amp;mc=true&amp;node=pt38.2.62&amp;rgn=div5" TargetMode="External"/><Relationship Id="rId1" Type="http://schemas.openxmlformats.org/officeDocument/2006/relationships/hyperlink" Target="https://www.ecfr.gov/cgi-bin/text-idx?SID=48c83719f7278d8d601a964ad0b0dc69&amp;mc=true&amp;node=pt2.1.200&amp;rgn=div5" TargetMode="External"/><Relationship Id="rId5" Type="http://schemas.openxmlformats.org/officeDocument/2006/relationships/printerSettings" Target="../printerSettings/printerSettings1.bin"/><Relationship Id="rId4" Type="http://schemas.openxmlformats.org/officeDocument/2006/relationships/hyperlink" Target="https://www.ecfr.gov/cgi-bin/text-idx?SID=48c83719f7278d8d601a964ad0b0dc69&amp;mc=true&amp;node=pt2.1.200&amp;rgn=div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hyperlink" Target="mailto:Amanda.Sifuentes@va.gov" TargetMode="External"/><Relationship Id="rId2" Type="http://schemas.openxmlformats.org/officeDocument/2006/relationships/hyperlink" Target="mailto:Christina.Singleton@va.gov" TargetMode="External"/><Relationship Id="rId1" Type="http://schemas.openxmlformats.org/officeDocument/2006/relationships/hyperlink" Target="mailto:Allen.Ackles@va.gov" TargetMode="External"/><Relationship Id="rId5" Type="http://schemas.openxmlformats.org/officeDocument/2006/relationships/printerSettings" Target="../printerSettings/printerSettings4.bin"/><Relationship Id="rId4" Type="http://schemas.openxmlformats.org/officeDocument/2006/relationships/hyperlink" Target="mailto:Shelby.Hill1@v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B4E85-B602-41FE-8809-FC4B7DD601F5}">
  <sheetPr>
    <tabColor rgb="FF00B0F0"/>
  </sheetPr>
  <dimension ref="A1:K43"/>
  <sheetViews>
    <sheetView tabSelected="1" topLeftCell="A27" zoomScaleNormal="100" workbookViewId="0">
      <selection activeCell="B36" sqref="B36:J36"/>
    </sheetView>
  </sheetViews>
  <sheetFormatPr defaultRowHeight="15" x14ac:dyDescent="0.25"/>
  <cols>
    <col min="1" max="1" width="4.28515625" customWidth="1"/>
    <col min="2" max="10" width="15.7109375" customWidth="1"/>
    <col min="11" max="11" width="3.85546875" customWidth="1"/>
    <col min="12" max="12" width="3.7109375" customWidth="1"/>
    <col min="13" max="13" width="8.7109375" customWidth="1"/>
  </cols>
  <sheetData>
    <row r="1" spans="1:11" x14ac:dyDescent="0.25">
      <c r="A1" s="1"/>
      <c r="B1" s="1"/>
      <c r="C1" s="1"/>
      <c r="D1" s="1"/>
      <c r="E1" s="1"/>
      <c r="F1" s="1"/>
      <c r="G1" s="1"/>
      <c r="H1" s="1"/>
      <c r="I1" s="1"/>
      <c r="J1" s="1"/>
      <c r="K1" s="1"/>
    </row>
    <row r="2" spans="1:11" ht="81.75" customHeight="1" x14ac:dyDescent="0.25">
      <c r="A2" s="1"/>
      <c r="B2" s="94" t="s">
        <v>14</v>
      </c>
      <c r="C2" s="95"/>
      <c r="D2" s="95"/>
      <c r="E2" s="95"/>
      <c r="F2" s="95"/>
      <c r="G2" s="95"/>
      <c r="H2" s="95"/>
      <c r="I2" s="95"/>
      <c r="J2" s="95"/>
      <c r="K2" s="1"/>
    </row>
    <row r="3" spans="1:11" x14ac:dyDescent="0.25">
      <c r="A3" s="1"/>
      <c r="B3" s="1"/>
      <c r="C3" s="1"/>
      <c r="D3" s="1"/>
      <c r="E3" s="1"/>
      <c r="F3" s="1"/>
      <c r="G3" s="1"/>
      <c r="H3" s="1"/>
      <c r="I3" s="1"/>
      <c r="J3" s="1"/>
      <c r="K3" s="1"/>
    </row>
    <row r="4" spans="1:11" x14ac:dyDescent="0.25">
      <c r="A4" s="1"/>
      <c r="B4" s="98" t="s">
        <v>4</v>
      </c>
      <c r="C4" s="98"/>
      <c r="D4" s="98"/>
      <c r="E4" s="98"/>
      <c r="F4" s="98"/>
      <c r="G4" s="98"/>
      <c r="H4" s="98"/>
      <c r="I4" s="98"/>
      <c r="J4" s="98"/>
      <c r="K4" s="1"/>
    </row>
    <row r="5" spans="1:11" ht="39.950000000000003" customHeight="1" x14ac:dyDescent="0.25">
      <c r="A5" s="1"/>
      <c r="B5" s="90" t="s">
        <v>5</v>
      </c>
      <c r="C5" s="90"/>
      <c r="D5" s="90"/>
      <c r="E5" s="90"/>
      <c r="F5" s="90"/>
      <c r="G5" s="90"/>
      <c r="H5" s="90"/>
      <c r="I5" s="90"/>
      <c r="J5" s="90"/>
      <c r="K5" s="1"/>
    </row>
    <row r="6" spans="1:11" ht="39.950000000000003" customHeight="1" x14ac:dyDescent="0.25">
      <c r="A6" s="1"/>
      <c r="B6" s="90" t="s">
        <v>6</v>
      </c>
      <c r="C6" s="90"/>
      <c r="D6" s="90"/>
      <c r="E6" s="90"/>
      <c r="F6" s="90"/>
      <c r="G6" s="90"/>
      <c r="H6" s="90"/>
      <c r="I6" s="90"/>
      <c r="J6" s="90"/>
      <c r="K6" s="1"/>
    </row>
    <row r="7" spans="1:11" ht="60" customHeight="1" x14ac:dyDescent="0.25">
      <c r="A7" s="1"/>
      <c r="B7" s="90" t="s">
        <v>15</v>
      </c>
      <c r="C7" s="90"/>
      <c r="D7" s="90"/>
      <c r="E7" s="90"/>
      <c r="F7" s="90"/>
      <c r="G7" s="90"/>
      <c r="H7" s="90"/>
      <c r="I7" s="90"/>
      <c r="J7" s="90"/>
      <c r="K7" s="1"/>
    </row>
    <row r="8" spans="1:11" ht="39.950000000000003" customHeight="1" x14ac:dyDescent="0.25">
      <c r="A8" s="1"/>
      <c r="B8" s="90" t="s">
        <v>7</v>
      </c>
      <c r="C8" s="90"/>
      <c r="D8" s="90"/>
      <c r="E8" s="90"/>
      <c r="F8" s="90"/>
      <c r="G8" s="90"/>
      <c r="H8" s="90"/>
      <c r="I8" s="90"/>
      <c r="J8" s="90"/>
      <c r="K8" s="1"/>
    </row>
    <row r="9" spans="1:11" ht="60" customHeight="1" x14ac:dyDescent="0.25">
      <c r="A9" s="1"/>
      <c r="B9" s="90" t="s">
        <v>16</v>
      </c>
      <c r="C9" s="90"/>
      <c r="D9" s="90"/>
      <c r="E9" s="90"/>
      <c r="F9" s="90"/>
      <c r="G9" s="90"/>
      <c r="H9" s="90"/>
      <c r="I9" s="90"/>
      <c r="J9" s="90"/>
      <c r="K9" s="1"/>
    </row>
    <row r="10" spans="1:11" x14ac:dyDescent="0.25">
      <c r="A10" s="1"/>
      <c r="B10" s="1"/>
      <c r="C10" s="1"/>
      <c r="D10" s="1"/>
      <c r="E10" s="1"/>
      <c r="F10" s="1"/>
      <c r="G10" s="1"/>
      <c r="H10" s="1"/>
      <c r="I10" s="1"/>
      <c r="J10" s="1"/>
      <c r="K10" s="1"/>
    </row>
    <row r="11" spans="1:11" x14ac:dyDescent="0.25">
      <c r="A11" s="1"/>
      <c r="B11" s="98" t="s">
        <v>8</v>
      </c>
      <c r="C11" s="98"/>
      <c r="D11" s="98"/>
      <c r="E11" s="98"/>
      <c r="F11" s="98"/>
      <c r="G11" s="98"/>
      <c r="H11" s="98"/>
      <c r="I11" s="98"/>
      <c r="J11" s="98"/>
      <c r="K11" s="1"/>
    </row>
    <row r="12" spans="1:11" ht="20.100000000000001" customHeight="1" x14ac:dyDescent="0.25">
      <c r="A12" s="1"/>
      <c r="B12" s="92" t="s">
        <v>17</v>
      </c>
      <c r="C12" s="92"/>
      <c r="D12" s="92"/>
      <c r="E12" s="92"/>
      <c r="F12" s="92"/>
      <c r="G12" s="92"/>
      <c r="H12" s="92"/>
      <c r="I12" s="92"/>
      <c r="J12" s="92"/>
      <c r="K12" s="1"/>
    </row>
    <row r="13" spans="1:11" ht="20.100000000000001" customHeight="1" x14ac:dyDescent="0.25">
      <c r="A13" s="1"/>
      <c r="B13" s="90" t="s">
        <v>18</v>
      </c>
      <c r="C13" s="90"/>
      <c r="D13" s="90"/>
      <c r="E13" s="90"/>
      <c r="F13" s="90"/>
      <c r="G13" s="90"/>
      <c r="H13" s="90"/>
      <c r="I13" s="90"/>
      <c r="J13" s="90"/>
      <c r="K13" s="1"/>
    </row>
    <row r="14" spans="1:11" ht="39.950000000000003" customHeight="1" x14ac:dyDescent="0.25">
      <c r="A14" s="1"/>
      <c r="B14" s="90" t="s">
        <v>9</v>
      </c>
      <c r="C14" s="90"/>
      <c r="D14" s="90"/>
      <c r="E14" s="90"/>
      <c r="F14" s="90"/>
      <c r="G14" s="90"/>
      <c r="H14" s="90"/>
      <c r="I14" s="90"/>
      <c r="J14" s="90"/>
      <c r="K14" s="1"/>
    </row>
    <row r="15" spans="1:11" ht="60" customHeight="1" x14ac:dyDescent="0.25">
      <c r="A15" s="1"/>
      <c r="B15" s="90" t="s">
        <v>23</v>
      </c>
      <c r="C15" s="90"/>
      <c r="D15" s="90"/>
      <c r="E15" s="90"/>
      <c r="F15" s="90"/>
      <c r="G15" s="90"/>
      <c r="H15" s="90"/>
      <c r="I15" s="90"/>
      <c r="J15" s="90"/>
      <c r="K15" s="1"/>
    </row>
    <row r="16" spans="1:11" ht="20.100000000000001" customHeight="1" x14ac:dyDescent="0.25">
      <c r="A16" s="1"/>
      <c r="B16" s="90" t="s">
        <v>19</v>
      </c>
      <c r="C16" s="90"/>
      <c r="D16" s="90"/>
      <c r="E16" s="90"/>
      <c r="F16" s="90"/>
      <c r="G16" s="90"/>
      <c r="H16" s="90"/>
      <c r="I16" s="90"/>
      <c r="J16" s="90"/>
      <c r="K16" s="1"/>
    </row>
    <row r="17" spans="1:11" x14ac:dyDescent="0.25">
      <c r="A17" s="1"/>
      <c r="B17" s="1"/>
      <c r="C17" s="1"/>
      <c r="D17" s="1"/>
      <c r="E17" s="1"/>
      <c r="F17" s="1"/>
      <c r="G17" s="1"/>
      <c r="H17" s="1"/>
      <c r="I17" s="1"/>
      <c r="J17" s="1"/>
      <c r="K17" s="1"/>
    </row>
    <row r="18" spans="1:11" x14ac:dyDescent="0.25">
      <c r="A18" s="1"/>
      <c r="B18" s="96" t="s">
        <v>146</v>
      </c>
      <c r="C18" s="96"/>
      <c r="D18" s="96"/>
      <c r="E18" s="96"/>
      <c r="F18" s="96"/>
      <c r="G18" s="96"/>
      <c r="H18" s="96"/>
      <c r="I18" s="96"/>
      <c r="J18" s="96"/>
      <c r="K18" s="1"/>
    </row>
    <row r="19" spans="1:11" ht="20.100000000000001" customHeight="1" x14ac:dyDescent="0.25">
      <c r="A19" s="1"/>
      <c r="B19" s="97" t="s">
        <v>147</v>
      </c>
      <c r="C19" s="97"/>
      <c r="D19" s="97"/>
      <c r="E19" s="97"/>
      <c r="F19" s="97"/>
      <c r="G19" s="97"/>
      <c r="H19" s="97"/>
      <c r="I19" s="97"/>
      <c r="J19" s="97"/>
      <c r="K19" s="1"/>
    </row>
    <row r="20" spans="1:11" x14ac:dyDescent="0.25">
      <c r="A20" s="1"/>
      <c r="B20" s="1"/>
      <c r="C20" s="1"/>
      <c r="D20" s="1"/>
      <c r="E20" s="1"/>
      <c r="F20" s="1"/>
      <c r="G20" s="1"/>
      <c r="H20" s="1"/>
      <c r="I20" s="1"/>
      <c r="J20" s="1"/>
      <c r="K20" s="1"/>
    </row>
    <row r="21" spans="1:11" ht="68.25" customHeight="1" x14ac:dyDescent="0.25">
      <c r="A21" s="1"/>
      <c r="B21" s="96" t="s">
        <v>10</v>
      </c>
      <c r="C21" s="98"/>
      <c r="D21" s="98"/>
      <c r="E21" s="98"/>
      <c r="F21" s="98"/>
      <c r="G21" s="98"/>
      <c r="H21" s="98"/>
      <c r="I21" s="98"/>
      <c r="J21" s="98"/>
      <c r="K21" s="1"/>
    </row>
    <row r="22" spans="1:11" ht="30" customHeight="1" x14ac:dyDescent="0.25">
      <c r="A22" s="1"/>
      <c r="B22" s="93" t="s">
        <v>11</v>
      </c>
      <c r="C22" s="93"/>
      <c r="D22" s="93"/>
      <c r="E22" s="93"/>
      <c r="F22" s="93"/>
      <c r="G22" s="93"/>
      <c r="H22" s="93"/>
      <c r="I22" s="93"/>
      <c r="J22" s="93"/>
      <c r="K22" s="1"/>
    </row>
    <row r="23" spans="1:11" ht="60" customHeight="1" x14ac:dyDescent="0.25">
      <c r="A23" s="1"/>
      <c r="B23" s="90" t="s">
        <v>20</v>
      </c>
      <c r="C23" s="90"/>
      <c r="D23" s="90"/>
      <c r="E23" s="90"/>
      <c r="F23" s="90"/>
      <c r="G23" s="90"/>
      <c r="H23" s="90"/>
      <c r="I23" s="90"/>
      <c r="J23" s="90"/>
      <c r="K23" s="1"/>
    </row>
    <row r="24" spans="1:11" ht="30" customHeight="1" x14ac:dyDescent="0.25">
      <c r="A24" s="1"/>
      <c r="B24" s="93" t="s">
        <v>12</v>
      </c>
      <c r="C24" s="93"/>
      <c r="D24" s="93"/>
      <c r="E24" s="93"/>
      <c r="F24" s="93"/>
      <c r="G24" s="93"/>
      <c r="H24" s="93"/>
      <c r="I24" s="93"/>
      <c r="J24" s="93"/>
      <c r="K24" s="1"/>
    </row>
    <row r="25" spans="1:11" ht="140.1" customHeight="1" x14ac:dyDescent="0.25">
      <c r="A25" s="1"/>
      <c r="B25" s="90" t="s">
        <v>21</v>
      </c>
      <c r="C25" s="90"/>
      <c r="D25" s="90"/>
      <c r="E25" s="90"/>
      <c r="F25" s="90"/>
      <c r="G25" s="90"/>
      <c r="H25" s="90"/>
      <c r="I25" s="90"/>
      <c r="J25" s="90"/>
      <c r="K25" s="1"/>
    </row>
    <row r="26" spans="1:11" ht="30.75" customHeight="1" x14ac:dyDescent="0.25">
      <c r="A26" s="1"/>
      <c r="B26" s="93" t="s">
        <v>13</v>
      </c>
      <c r="C26" s="93"/>
      <c r="D26" s="93"/>
      <c r="E26" s="93"/>
      <c r="F26" s="93"/>
      <c r="G26" s="93"/>
      <c r="H26" s="93"/>
      <c r="I26" s="93"/>
      <c r="J26" s="93"/>
      <c r="K26" s="1"/>
    </row>
    <row r="27" spans="1:11" ht="99.95" customHeight="1" x14ac:dyDescent="0.25">
      <c r="A27" s="1"/>
      <c r="B27" s="90" t="s">
        <v>22</v>
      </c>
      <c r="C27" s="90"/>
      <c r="D27" s="90"/>
      <c r="E27" s="90"/>
      <c r="F27" s="90"/>
      <c r="G27" s="90"/>
      <c r="H27" s="90"/>
      <c r="I27" s="90"/>
      <c r="J27" s="90"/>
      <c r="K27" s="1"/>
    </row>
    <row r="28" spans="1:11" ht="120" customHeight="1" x14ac:dyDescent="0.25">
      <c r="A28" s="1"/>
      <c r="B28" s="90" t="s">
        <v>24</v>
      </c>
      <c r="C28" s="90"/>
      <c r="D28" s="90"/>
      <c r="E28" s="90"/>
      <c r="F28" s="90"/>
      <c r="G28" s="90"/>
      <c r="H28" s="90"/>
      <c r="I28" s="90"/>
      <c r="J28" s="90"/>
      <c r="K28" s="1"/>
    </row>
    <row r="29" spans="1:11" x14ac:dyDescent="0.25">
      <c r="A29" s="1"/>
      <c r="B29" s="1"/>
      <c r="C29" s="1"/>
      <c r="D29" s="1"/>
      <c r="E29" s="1"/>
      <c r="F29" s="1"/>
      <c r="G29" s="1"/>
      <c r="H29" s="1"/>
      <c r="I29" s="1"/>
      <c r="J29" s="1"/>
      <c r="K29" s="1"/>
    </row>
    <row r="30" spans="1:11" ht="60" customHeight="1" x14ac:dyDescent="0.25">
      <c r="A30" s="1"/>
      <c r="B30" s="93" t="s">
        <v>176</v>
      </c>
      <c r="C30" s="93"/>
      <c r="D30" s="93"/>
      <c r="E30" s="93"/>
      <c r="F30" s="93"/>
      <c r="G30" s="93"/>
      <c r="H30" s="93"/>
      <c r="I30" s="93"/>
      <c r="J30" s="93"/>
      <c r="K30" s="1"/>
    </row>
    <row r="31" spans="1:11" ht="159.94999999999999" customHeight="1" x14ac:dyDescent="0.25">
      <c r="A31" s="1"/>
      <c r="B31" s="90" t="s">
        <v>168</v>
      </c>
      <c r="C31" s="90"/>
      <c r="D31" s="90"/>
      <c r="E31" s="90"/>
      <c r="F31" s="90"/>
      <c r="G31" s="90"/>
      <c r="H31" s="90"/>
      <c r="I31" s="90"/>
      <c r="J31" s="90"/>
      <c r="K31" s="1"/>
    </row>
    <row r="32" spans="1:11" ht="140.1" customHeight="1" x14ac:dyDescent="0.25">
      <c r="A32" s="1"/>
      <c r="B32" s="90" t="s">
        <v>169</v>
      </c>
      <c r="C32" s="90"/>
      <c r="D32" s="90"/>
      <c r="E32" s="90"/>
      <c r="F32" s="90"/>
      <c r="G32" s="90"/>
      <c r="H32" s="90"/>
      <c r="I32" s="90"/>
      <c r="J32" s="90"/>
      <c r="K32" s="1"/>
    </row>
    <row r="33" spans="1:11" ht="120" customHeight="1" x14ac:dyDescent="0.25">
      <c r="A33" s="1"/>
      <c r="B33" s="90" t="s">
        <v>164</v>
      </c>
      <c r="C33" s="90"/>
      <c r="D33" s="90"/>
      <c r="E33" s="90"/>
      <c r="F33" s="90"/>
      <c r="G33" s="90"/>
      <c r="H33" s="90"/>
      <c r="I33" s="90"/>
      <c r="J33" s="90"/>
      <c r="K33" s="1"/>
    </row>
    <row r="34" spans="1:11" ht="140.1" customHeight="1" x14ac:dyDescent="0.25">
      <c r="A34" s="1"/>
      <c r="B34" s="90" t="s">
        <v>172</v>
      </c>
      <c r="C34" s="90"/>
      <c r="D34" s="90"/>
      <c r="E34" s="90"/>
      <c r="F34" s="90"/>
      <c r="G34" s="90"/>
      <c r="H34" s="90"/>
      <c r="I34" s="90"/>
      <c r="J34" s="90"/>
      <c r="K34" s="1"/>
    </row>
    <row r="35" spans="1:11" ht="20.100000000000001" customHeight="1" x14ac:dyDescent="0.25">
      <c r="A35" s="1"/>
      <c r="B35" s="91" t="s">
        <v>171</v>
      </c>
      <c r="C35" s="91"/>
      <c r="D35" s="91"/>
      <c r="E35" s="91"/>
      <c r="F35" s="91"/>
      <c r="G35" s="91"/>
      <c r="H35" s="91"/>
      <c r="I35" s="91"/>
      <c r="J35" s="91"/>
      <c r="K35" s="1"/>
    </row>
    <row r="36" spans="1:11" ht="20.100000000000001" customHeight="1" x14ac:dyDescent="0.25">
      <c r="A36" s="1"/>
      <c r="B36" s="91" t="s">
        <v>170</v>
      </c>
      <c r="C36" s="91"/>
      <c r="D36" s="91"/>
      <c r="E36" s="91"/>
      <c r="F36" s="91"/>
      <c r="G36" s="91"/>
      <c r="H36" s="91"/>
      <c r="I36" s="91"/>
      <c r="J36" s="91"/>
      <c r="K36" s="1"/>
    </row>
    <row r="37" spans="1:11" ht="120" customHeight="1" x14ac:dyDescent="0.25">
      <c r="A37" s="1"/>
      <c r="B37" s="90" t="s">
        <v>165</v>
      </c>
      <c r="C37" s="90"/>
      <c r="D37" s="90"/>
      <c r="E37" s="90"/>
      <c r="F37" s="90"/>
      <c r="G37" s="90"/>
      <c r="H37" s="90"/>
      <c r="I37" s="90"/>
      <c r="J37" s="90"/>
      <c r="K37" s="1"/>
    </row>
    <row r="38" spans="1:11" ht="140.1" customHeight="1" x14ac:dyDescent="0.25">
      <c r="A38" s="1"/>
      <c r="B38" s="90" t="s">
        <v>166</v>
      </c>
      <c r="C38" s="90"/>
      <c r="D38" s="90"/>
      <c r="E38" s="90"/>
      <c r="F38" s="90"/>
      <c r="G38" s="90"/>
      <c r="H38" s="90"/>
      <c r="I38" s="90"/>
      <c r="J38" s="90"/>
      <c r="K38" s="1"/>
    </row>
    <row r="39" spans="1:11" ht="39.75" customHeight="1" x14ac:dyDescent="0.25">
      <c r="A39" s="1"/>
      <c r="B39" s="90" t="s">
        <v>175</v>
      </c>
      <c r="C39" s="90"/>
      <c r="D39" s="90"/>
      <c r="E39" s="90"/>
      <c r="F39" s="90"/>
      <c r="G39" s="90"/>
      <c r="H39" s="90"/>
      <c r="I39" s="90"/>
      <c r="J39" s="90"/>
      <c r="K39" s="1"/>
    </row>
    <row r="40" spans="1:11" ht="20.100000000000001" customHeight="1" x14ac:dyDescent="0.25">
      <c r="A40" s="1"/>
      <c r="B40" s="91" t="s">
        <v>174</v>
      </c>
      <c r="C40" s="91"/>
      <c r="D40" s="91"/>
      <c r="E40" s="91"/>
      <c r="F40" s="91"/>
      <c r="G40" s="91"/>
      <c r="H40" s="91"/>
      <c r="I40" s="91"/>
      <c r="J40" s="91"/>
      <c r="K40" s="1"/>
    </row>
    <row r="41" spans="1:11" ht="39.950000000000003" customHeight="1" x14ac:dyDescent="0.25">
      <c r="A41" s="1"/>
      <c r="B41" s="90" t="s">
        <v>167</v>
      </c>
      <c r="C41" s="90"/>
      <c r="D41" s="90"/>
      <c r="E41" s="90"/>
      <c r="F41" s="90"/>
      <c r="G41" s="90"/>
      <c r="H41" s="90"/>
      <c r="I41" s="90"/>
      <c r="J41" s="90"/>
      <c r="K41" s="1"/>
    </row>
    <row r="42" spans="1:11" ht="20.100000000000001" customHeight="1" x14ac:dyDescent="0.25">
      <c r="A42" s="1"/>
      <c r="B42" s="91" t="s">
        <v>179</v>
      </c>
      <c r="C42" s="91"/>
      <c r="D42" s="91"/>
      <c r="E42" s="91"/>
      <c r="F42" s="91"/>
      <c r="G42" s="91"/>
      <c r="H42" s="91"/>
      <c r="I42" s="91"/>
      <c r="J42" s="91"/>
      <c r="K42" s="1"/>
    </row>
    <row r="43" spans="1:11" x14ac:dyDescent="0.25">
      <c r="A43" s="1"/>
      <c r="B43" s="1"/>
      <c r="C43" s="1"/>
      <c r="D43" s="1"/>
      <c r="E43" s="1"/>
      <c r="F43" s="1"/>
      <c r="G43" s="1"/>
      <c r="H43" s="1"/>
      <c r="I43" s="1"/>
      <c r="J43" s="1"/>
      <c r="K43" s="1"/>
    </row>
  </sheetData>
  <mergeCells count="36">
    <mergeCell ref="B2:J2"/>
    <mergeCell ref="B24:J24"/>
    <mergeCell ref="B25:J25"/>
    <mergeCell ref="B18:J18"/>
    <mergeCell ref="B19:J19"/>
    <mergeCell ref="B4:J4"/>
    <mergeCell ref="B5:J5"/>
    <mergeCell ref="B6:J6"/>
    <mergeCell ref="B7:J7"/>
    <mergeCell ref="B8:J8"/>
    <mergeCell ref="B9:J9"/>
    <mergeCell ref="B11:J11"/>
    <mergeCell ref="B21:J21"/>
    <mergeCell ref="B22:J22"/>
    <mergeCell ref="B12:J12"/>
    <mergeCell ref="B13:J13"/>
    <mergeCell ref="B26:J26"/>
    <mergeCell ref="B23:J23"/>
    <mergeCell ref="B30:J30"/>
    <mergeCell ref="B15:J15"/>
    <mergeCell ref="B16:J16"/>
    <mergeCell ref="B27:J27"/>
    <mergeCell ref="B28:J28"/>
    <mergeCell ref="B14:J14"/>
    <mergeCell ref="B31:J31"/>
    <mergeCell ref="B32:J32"/>
    <mergeCell ref="B33:J33"/>
    <mergeCell ref="B34:J34"/>
    <mergeCell ref="B37:J37"/>
    <mergeCell ref="B38:J38"/>
    <mergeCell ref="B41:J41"/>
    <mergeCell ref="B42:J42"/>
    <mergeCell ref="B36:J36"/>
    <mergeCell ref="B35:J35"/>
    <mergeCell ref="B39:J39"/>
    <mergeCell ref="B40:J40"/>
  </mergeCells>
  <hyperlinks>
    <hyperlink ref="B11:J11" r:id="rId1" location="se2.1.200_1302https://www.ecfr.gov/cgi-bin/text-idx?SID=48c83719f7278d8d601a964ad0b0dc69&amp;mc=true&amp;node=pt2.1.200&amp;rgn=div5" display="2 CFR 200.302 Financial management (b):" xr:uid="{9F79FEF0-1C7F-4CE9-BE95-02643BD9850C}"/>
    <hyperlink ref="B4:J4" r:id="rId2" location="se38.2.62_170" display="38 CFR § 62.70 - Financial management and administrative costs." xr:uid="{1DA7840D-0939-4BFE-B406-E5604F3CEF3D}"/>
    <hyperlink ref="B21:J21" r:id="rId3" display="https://www.va.gov/homeless/ssvf/index.asp?page=/home/general_program_info_regs" xr:uid="{8FB1A98D-E03A-4F76-B5BD-C82BA9C6C6FF}"/>
    <hyperlink ref="B18:J18" r:id="rId4" location="se2.1.200_1302https://www.ecfr.gov/cgi-bin/text-idx?SID=48c83719f7278d8d601a964ad0b0dc69&amp;mc=true&amp;node=pt2.1.200&amp;rgn=div5" display="2 CFR 200.302 Financial management (b):" xr:uid="{A0F2A682-E322-4EC5-8FDD-25E3FAB8DBBD}"/>
    <hyperlink ref="B42:J42" location="'CFO Admin Questionnaire'!K25" display="Certification of Administrative Cost" xr:uid="{E145F4CD-0BC4-4F42-BDA2-A2385F857B2E}"/>
    <hyperlink ref="B35:J35" location="'MACA Summary'!A1" display="MACA Summary" xr:uid="{72E93C06-B430-4E46-AF07-99ED6A9D6D85}"/>
    <hyperlink ref="B36:J36" location="'Example - MACA Summary'!A1" display="Example - MACA Summary" xr:uid="{5A280458-4570-4946-96C6-D169DE845BAD}"/>
    <hyperlink ref="B40:J40" location="'CFO Admin Questionnaire'!A1" display="CFO Admin Questionnaire" xr:uid="{D7DE321A-CF84-46AF-9141-242F2462CF4B}"/>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87B1-AAA4-4EBB-A226-0A6711E08F39}">
  <sheetPr>
    <tabColor rgb="FF0070C0"/>
    <pageSetUpPr fitToPage="1"/>
  </sheetPr>
  <dimension ref="A1:AK66"/>
  <sheetViews>
    <sheetView zoomScale="80" zoomScaleNormal="80" workbookViewId="0"/>
  </sheetViews>
  <sheetFormatPr defaultRowHeight="12.75" x14ac:dyDescent="0.2"/>
  <cols>
    <col min="1" max="1" width="0.85546875" style="9" customWidth="1"/>
    <col min="2" max="4" width="12.85546875" style="9" customWidth="1"/>
    <col min="5" max="5" width="0.85546875" style="9" customWidth="1"/>
    <col min="6" max="6" width="11.7109375" style="9" bestFit="1" customWidth="1"/>
    <col min="7" max="7" width="0.85546875" style="9" customWidth="1"/>
    <col min="8" max="8" width="9.28515625" style="9" bestFit="1" customWidth="1"/>
    <col min="9" max="9" width="11.85546875" style="9" customWidth="1"/>
    <col min="10" max="10" width="7.140625" style="9" customWidth="1"/>
    <col min="11" max="11" width="9.28515625" style="9" customWidth="1"/>
    <col min="12" max="12" width="0.85546875" style="9" customWidth="1"/>
    <col min="13" max="13" width="12.7109375" style="9" customWidth="1"/>
    <col min="14" max="14" width="9.5703125" style="9" customWidth="1"/>
    <col min="15" max="16" width="10.7109375" style="9" customWidth="1"/>
    <col min="17" max="18" width="12.7109375" style="9" customWidth="1"/>
    <col min="19" max="20" width="11.42578125" style="9" customWidth="1"/>
    <col min="21" max="22" width="12.7109375" style="9" customWidth="1"/>
    <col min="23" max="23" width="0.85546875" style="9" customWidth="1"/>
    <col min="24" max="16384" width="9.140625" style="9"/>
  </cols>
  <sheetData>
    <row r="1" spans="1:37" ht="5.25" customHeight="1" x14ac:dyDescent="0.2">
      <c r="A1" s="13"/>
      <c r="B1" s="13"/>
      <c r="C1" s="13"/>
      <c r="D1" s="13"/>
      <c r="E1" s="13"/>
      <c r="F1" s="13"/>
      <c r="G1" s="13"/>
      <c r="H1" s="13"/>
      <c r="I1" s="13"/>
      <c r="J1" s="13"/>
      <c r="K1" s="13"/>
      <c r="L1" s="13"/>
      <c r="M1" s="13"/>
      <c r="N1" s="13"/>
      <c r="O1" s="13"/>
      <c r="P1" s="13"/>
      <c r="Q1" s="13"/>
      <c r="R1" s="13"/>
      <c r="S1" s="13"/>
      <c r="T1" s="13"/>
      <c r="U1" s="13"/>
      <c r="V1" s="13"/>
      <c r="W1" s="13"/>
    </row>
    <row r="2" spans="1:37" ht="23.25" x14ac:dyDescent="0.2">
      <c r="A2" s="36"/>
      <c r="B2" s="171" t="s">
        <v>111</v>
      </c>
      <c r="C2" s="171"/>
      <c r="D2" s="171"/>
      <c r="E2" s="171"/>
      <c r="F2" s="171"/>
      <c r="G2" s="171"/>
      <c r="H2" s="171"/>
      <c r="I2" s="171"/>
      <c r="J2" s="171"/>
      <c r="K2" s="171"/>
      <c r="L2" s="171"/>
      <c r="M2" s="171"/>
      <c r="N2" s="171"/>
      <c r="O2" s="171"/>
      <c r="P2" s="171"/>
      <c r="Q2" s="171"/>
      <c r="R2" s="171"/>
      <c r="S2" s="171"/>
      <c r="T2" s="171"/>
      <c r="U2" s="171"/>
      <c r="V2" s="171"/>
      <c r="W2" s="13"/>
    </row>
    <row r="3" spans="1:37" ht="18.75" x14ac:dyDescent="0.2">
      <c r="A3" s="36"/>
      <c r="B3" s="172" t="s">
        <v>181</v>
      </c>
      <c r="C3" s="172"/>
      <c r="D3" s="172"/>
      <c r="E3" s="172"/>
      <c r="F3" s="172"/>
      <c r="G3" s="172"/>
      <c r="H3" s="172"/>
      <c r="I3" s="172"/>
      <c r="J3" s="172"/>
      <c r="K3" s="172"/>
      <c r="L3" s="172"/>
      <c r="M3" s="172"/>
      <c r="N3" s="172"/>
      <c r="O3" s="172"/>
      <c r="P3" s="172"/>
      <c r="Q3" s="172"/>
      <c r="R3" s="172"/>
      <c r="S3" s="172"/>
      <c r="T3" s="172"/>
      <c r="U3" s="172"/>
      <c r="V3" s="172"/>
      <c r="W3" s="13"/>
    </row>
    <row r="4" spans="1:37" ht="29.25" customHeight="1" x14ac:dyDescent="0.2">
      <c r="A4" s="36"/>
      <c r="B4" s="173" t="s">
        <v>173</v>
      </c>
      <c r="C4" s="174"/>
      <c r="D4" s="174"/>
      <c r="E4" s="174"/>
      <c r="F4" s="174"/>
      <c r="G4" s="174"/>
      <c r="H4" s="174"/>
      <c r="I4" s="174"/>
      <c r="J4" s="174"/>
      <c r="K4" s="174"/>
      <c r="L4" s="174"/>
      <c r="M4" s="174"/>
      <c r="N4" s="174"/>
      <c r="O4" s="174"/>
      <c r="P4" s="174"/>
      <c r="Q4" s="174"/>
      <c r="R4" s="174"/>
      <c r="S4" s="174"/>
      <c r="T4" s="174"/>
      <c r="U4" s="174"/>
      <c r="V4" s="174"/>
      <c r="W4" s="13"/>
    </row>
    <row r="5" spans="1:37" ht="4.5" customHeight="1" x14ac:dyDescent="0.2">
      <c r="A5" s="36"/>
      <c r="B5" s="37"/>
      <c r="C5" s="37"/>
      <c r="D5" s="37"/>
      <c r="E5" s="37"/>
      <c r="F5" s="37"/>
      <c r="G5" s="37"/>
      <c r="H5" s="37"/>
      <c r="I5" s="37"/>
      <c r="J5" s="37"/>
      <c r="K5" s="37"/>
      <c r="L5" s="37"/>
      <c r="M5" s="37"/>
      <c r="N5" s="37"/>
      <c r="O5" s="37"/>
      <c r="P5" s="37"/>
      <c r="Q5" s="37"/>
      <c r="R5" s="37"/>
      <c r="S5" s="37"/>
      <c r="T5" s="37"/>
      <c r="U5" s="37"/>
      <c r="V5" s="37"/>
      <c r="W5" s="13"/>
    </row>
    <row r="6" spans="1:37" ht="32.25" customHeight="1" x14ac:dyDescent="0.2">
      <c r="A6" s="36"/>
      <c r="B6" s="175" t="s">
        <v>182</v>
      </c>
      <c r="C6" s="176"/>
      <c r="D6" s="176"/>
      <c r="E6" s="176"/>
      <c r="F6" s="176"/>
      <c r="G6" s="176"/>
      <c r="H6" s="176"/>
      <c r="I6" s="176"/>
      <c r="J6" s="176"/>
      <c r="K6" s="176"/>
      <c r="L6" s="176"/>
      <c r="M6" s="176"/>
      <c r="N6" s="176"/>
      <c r="O6" s="176"/>
      <c r="P6" s="176"/>
      <c r="Q6" s="176"/>
      <c r="R6" s="176"/>
      <c r="S6" s="176"/>
      <c r="T6" s="176"/>
      <c r="U6" s="176"/>
      <c r="V6" s="176"/>
      <c r="W6" s="13"/>
    </row>
    <row r="7" spans="1:37" ht="15" customHeight="1" x14ac:dyDescent="0.2">
      <c r="A7" s="36"/>
      <c r="B7" s="177" t="s">
        <v>119</v>
      </c>
      <c r="C7" s="177"/>
      <c r="D7" s="177"/>
      <c r="E7" s="54"/>
      <c r="F7" s="76"/>
      <c r="G7" s="13"/>
      <c r="H7" s="170" t="s">
        <v>124</v>
      </c>
      <c r="I7" s="170"/>
      <c r="J7" s="170"/>
      <c r="K7" s="78"/>
      <c r="L7" s="34"/>
      <c r="M7" s="162" t="s">
        <v>112</v>
      </c>
      <c r="N7" s="163"/>
      <c r="O7" s="80"/>
      <c r="P7" s="162" t="s">
        <v>129</v>
      </c>
      <c r="Q7" s="163"/>
      <c r="R7" s="80"/>
      <c r="S7" s="162" t="s">
        <v>125</v>
      </c>
      <c r="T7" s="163"/>
      <c r="U7" s="80">
        <v>123</v>
      </c>
      <c r="V7" s="10"/>
      <c r="W7" s="13"/>
    </row>
    <row r="8" spans="1:37" ht="15" customHeight="1" x14ac:dyDescent="0.2">
      <c r="A8" s="36"/>
      <c r="B8" s="160" t="s">
        <v>120</v>
      </c>
      <c r="C8" s="160"/>
      <c r="D8" s="160"/>
      <c r="E8" s="32"/>
      <c r="F8" s="77"/>
      <c r="G8" s="13"/>
      <c r="H8" s="170" t="s">
        <v>123</v>
      </c>
      <c r="I8" s="170"/>
      <c r="J8" s="170"/>
      <c r="K8" s="78"/>
      <c r="L8" s="34"/>
      <c r="M8" s="162" t="s">
        <v>113</v>
      </c>
      <c r="N8" s="163"/>
      <c r="O8" s="81"/>
      <c r="P8" s="162" t="s">
        <v>130</v>
      </c>
      <c r="Q8" s="163"/>
      <c r="R8" s="81"/>
      <c r="S8" s="162" t="s">
        <v>126</v>
      </c>
      <c r="T8" s="163"/>
      <c r="U8" s="81">
        <v>123</v>
      </c>
      <c r="V8" s="10"/>
      <c r="W8" s="13"/>
    </row>
    <row r="9" spans="1:37" ht="15.75" customHeight="1" x14ac:dyDescent="0.25">
      <c r="A9" s="37"/>
      <c r="B9" s="160" t="s">
        <v>3</v>
      </c>
      <c r="C9" s="160"/>
      <c r="D9" s="160"/>
      <c r="E9" s="33"/>
      <c r="F9" s="55" t="e">
        <f>F8/F7</f>
        <v>#DIV/0!</v>
      </c>
      <c r="G9" s="13"/>
      <c r="H9" s="170" t="s">
        <v>115</v>
      </c>
      <c r="I9" s="170"/>
      <c r="J9" s="170"/>
      <c r="K9" s="78"/>
      <c r="L9" s="34"/>
      <c r="M9" s="162" t="s">
        <v>116</v>
      </c>
      <c r="N9" s="163"/>
      <c r="O9" s="81"/>
      <c r="P9" s="162" t="s">
        <v>121</v>
      </c>
      <c r="Q9" s="163"/>
      <c r="R9" s="81"/>
      <c r="S9" s="162" t="s">
        <v>125</v>
      </c>
      <c r="T9" s="163"/>
      <c r="U9" s="81">
        <v>123</v>
      </c>
      <c r="V9" s="75"/>
      <c r="W9" s="13"/>
    </row>
    <row r="10" spans="1:37" ht="15.75" customHeight="1" x14ac:dyDescent="0.25">
      <c r="A10" s="37"/>
      <c r="B10" s="160" t="s">
        <v>78</v>
      </c>
      <c r="C10" s="160"/>
      <c r="D10" s="160"/>
      <c r="E10" s="35"/>
      <c r="F10" s="11">
        <f>F8*0.1</f>
        <v>0</v>
      </c>
      <c r="G10" s="13"/>
      <c r="H10" s="161" t="s">
        <v>114</v>
      </c>
      <c r="I10" s="161"/>
      <c r="J10" s="161"/>
      <c r="K10" s="79"/>
      <c r="L10" s="56"/>
      <c r="M10" s="162" t="s">
        <v>118</v>
      </c>
      <c r="N10" s="163"/>
      <c r="O10" s="81"/>
      <c r="P10" s="162" t="s">
        <v>122</v>
      </c>
      <c r="Q10" s="163"/>
      <c r="R10" s="81"/>
      <c r="S10" s="162" t="s">
        <v>126</v>
      </c>
      <c r="T10" s="163"/>
      <c r="U10" s="81">
        <v>123</v>
      </c>
      <c r="V10" s="75"/>
      <c r="W10" s="13"/>
    </row>
    <row r="11" spans="1:37" ht="5.0999999999999996" customHeight="1" thickBot="1"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ht="31.5" customHeight="1" thickBot="1" x14ac:dyDescent="0.25">
      <c r="A12" s="13"/>
      <c r="B12" s="164" t="s">
        <v>57</v>
      </c>
      <c r="C12" s="164"/>
      <c r="D12" s="164"/>
      <c r="E12" s="164"/>
      <c r="F12" s="164"/>
      <c r="G12" s="13"/>
      <c r="H12" s="165" t="s">
        <v>58</v>
      </c>
      <c r="I12" s="166"/>
      <c r="J12" s="166"/>
      <c r="K12" s="167"/>
      <c r="L12" s="13"/>
      <c r="M12" s="168" t="s">
        <v>131</v>
      </c>
      <c r="N12" s="169"/>
      <c r="O12" s="169"/>
      <c r="P12" s="169"/>
      <c r="Q12" s="169"/>
      <c r="R12" s="169"/>
      <c r="S12" s="169"/>
      <c r="T12" s="169"/>
      <c r="U12" s="169"/>
      <c r="V12" s="169"/>
      <c r="W12" s="13"/>
      <c r="X12" s="152" t="s">
        <v>127</v>
      </c>
      <c r="Y12" s="153"/>
      <c r="Z12" s="153"/>
      <c r="AA12" s="153"/>
      <c r="AB12" s="153"/>
      <c r="AC12" s="153"/>
      <c r="AD12" s="153"/>
      <c r="AE12" s="153"/>
      <c r="AF12" s="153"/>
      <c r="AG12" s="153"/>
      <c r="AH12" s="153"/>
      <c r="AI12" s="153"/>
      <c r="AJ12" s="153"/>
      <c r="AK12" s="13"/>
    </row>
    <row r="13" spans="1:37" ht="45" customHeight="1" thickBot="1" x14ac:dyDescent="0.25">
      <c r="A13" s="13"/>
      <c r="B13" s="154" t="s">
        <v>183</v>
      </c>
      <c r="C13" s="155"/>
      <c r="D13" s="156"/>
      <c r="E13" s="13"/>
      <c r="F13" s="17" t="s">
        <v>0</v>
      </c>
      <c r="G13" s="18"/>
      <c r="H13" s="17" t="s">
        <v>63</v>
      </c>
      <c r="I13" s="17" t="s">
        <v>64</v>
      </c>
      <c r="J13" s="17" t="s">
        <v>65</v>
      </c>
      <c r="K13" s="17" t="s">
        <v>66</v>
      </c>
      <c r="L13" s="13"/>
      <c r="M13" s="14" t="s">
        <v>84</v>
      </c>
      <c r="N13" s="15" t="s">
        <v>117</v>
      </c>
      <c r="O13" s="15" t="s">
        <v>59</v>
      </c>
      <c r="P13" s="15" t="s">
        <v>1</v>
      </c>
      <c r="Q13" s="15" t="s">
        <v>85</v>
      </c>
      <c r="R13" s="15" t="s">
        <v>60</v>
      </c>
      <c r="S13" s="15" t="s">
        <v>2</v>
      </c>
      <c r="T13" s="15" t="s">
        <v>61</v>
      </c>
      <c r="U13" s="15" t="s">
        <v>99</v>
      </c>
      <c r="V13" s="16" t="s">
        <v>62</v>
      </c>
      <c r="W13" s="13"/>
      <c r="X13" s="74" t="s">
        <v>87</v>
      </c>
      <c r="Y13" s="74" t="s">
        <v>88</v>
      </c>
      <c r="Z13" s="74" t="s">
        <v>89</v>
      </c>
      <c r="AA13" s="74" t="s">
        <v>90</v>
      </c>
      <c r="AB13" s="74" t="s">
        <v>91</v>
      </c>
      <c r="AC13" s="74" t="s">
        <v>92</v>
      </c>
      <c r="AD13" s="74" t="s">
        <v>93</v>
      </c>
      <c r="AE13" s="74" t="s">
        <v>94</v>
      </c>
      <c r="AF13" s="74" t="s">
        <v>95</v>
      </c>
      <c r="AG13" s="74" t="s">
        <v>96</v>
      </c>
      <c r="AH13" s="74" t="s">
        <v>97</v>
      </c>
      <c r="AI13" s="74" t="s">
        <v>98</v>
      </c>
      <c r="AJ13" s="74" t="s">
        <v>0</v>
      </c>
      <c r="AK13" s="13"/>
    </row>
    <row r="14" spans="1:37" x14ac:dyDescent="0.2">
      <c r="A14" s="13"/>
      <c r="B14" s="157" t="s">
        <v>67</v>
      </c>
      <c r="C14" s="158"/>
      <c r="D14" s="159"/>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x14ac:dyDescent="0.2">
      <c r="A15" s="13"/>
      <c r="B15" s="149"/>
      <c r="C15" s="150"/>
      <c r="D15" s="151"/>
      <c r="E15" s="13"/>
      <c r="F15" s="82">
        <v>0</v>
      </c>
      <c r="G15" s="13"/>
      <c r="H15" s="19">
        <f>F15*M15</f>
        <v>0</v>
      </c>
      <c r="I15" s="84">
        <v>0</v>
      </c>
      <c r="J15" s="84">
        <v>0</v>
      </c>
      <c r="K15" s="19">
        <f t="shared" ref="K15:K29" si="0">H15-I15-J15</f>
        <v>0</v>
      </c>
      <c r="L15" s="20"/>
      <c r="M15" s="46"/>
      <c r="N15" s="47"/>
      <c r="O15" s="47"/>
      <c r="P15" s="47"/>
      <c r="Q15" s="48"/>
      <c r="R15" s="47"/>
      <c r="S15" s="47"/>
      <c r="T15" s="47"/>
      <c r="U15" s="48"/>
      <c r="V15" s="47"/>
      <c r="W15" s="13"/>
      <c r="X15" s="88"/>
      <c r="Y15" s="88"/>
      <c r="Z15" s="88"/>
      <c r="AA15" s="88"/>
      <c r="AB15" s="88"/>
      <c r="AC15" s="89"/>
      <c r="AD15" s="89"/>
      <c r="AE15" s="89"/>
      <c r="AF15" s="89"/>
      <c r="AG15" s="89"/>
      <c r="AH15" s="89"/>
      <c r="AI15" s="89"/>
      <c r="AJ15" s="69">
        <f>SUM(X15:AI15)</f>
        <v>0</v>
      </c>
      <c r="AK15" s="13"/>
    </row>
    <row r="16" spans="1:37" x14ac:dyDescent="0.2">
      <c r="A16" s="13"/>
      <c r="B16" s="149"/>
      <c r="C16" s="150"/>
      <c r="D16" s="151"/>
      <c r="E16" s="13"/>
      <c r="F16" s="82">
        <v>0</v>
      </c>
      <c r="G16" s="13"/>
      <c r="H16" s="19">
        <f>F16*P16</f>
        <v>0</v>
      </c>
      <c r="I16" s="84">
        <v>0</v>
      </c>
      <c r="J16" s="84">
        <v>0</v>
      </c>
      <c r="K16" s="19">
        <f t="shared" si="0"/>
        <v>0</v>
      </c>
      <c r="L16" s="20"/>
      <c r="M16" s="42"/>
      <c r="N16" s="48"/>
      <c r="O16" s="48"/>
      <c r="P16" s="48"/>
      <c r="Q16" s="48"/>
      <c r="R16" s="47"/>
      <c r="S16" s="47"/>
      <c r="T16" s="48"/>
      <c r="U16" s="48"/>
      <c r="V16" s="47"/>
      <c r="W16" s="13"/>
      <c r="X16" s="88"/>
      <c r="Y16" s="88"/>
      <c r="Z16" s="88"/>
      <c r="AA16" s="88"/>
      <c r="AB16" s="88"/>
      <c r="AC16" s="89"/>
      <c r="AD16" s="89"/>
      <c r="AE16" s="89"/>
      <c r="AF16" s="89"/>
      <c r="AG16" s="89"/>
      <c r="AH16" s="89"/>
      <c r="AI16" s="89"/>
      <c r="AJ16" s="69">
        <f t="shared" ref="AJ16:AJ29" si="1">SUM(X16:AI16)</f>
        <v>0</v>
      </c>
      <c r="AK16" s="13"/>
    </row>
    <row r="17" spans="1:37" x14ac:dyDescent="0.2">
      <c r="A17" s="13"/>
      <c r="B17" s="149"/>
      <c r="C17" s="150"/>
      <c r="D17" s="151"/>
      <c r="E17" s="13"/>
      <c r="F17" s="82">
        <v>0</v>
      </c>
      <c r="G17" s="13"/>
      <c r="H17" s="19">
        <f>F17*U17</f>
        <v>0</v>
      </c>
      <c r="I17" s="84">
        <v>0</v>
      </c>
      <c r="J17" s="84">
        <v>0</v>
      </c>
      <c r="K17" s="19">
        <f t="shared" si="0"/>
        <v>0</v>
      </c>
      <c r="L17" s="20"/>
      <c r="M17" s="42"/>
      <c r="N17" s="47"/>
      <c r="O17" s="47"/>
      <c r="P17" s="47"/>
      <c r="Q17" s="47"/>
      <c r="R17" s="47"/>
      <c r="S17" s="47"/>
      <c r="T17" s="47"/>
      <c r="U17" s="48"/>
      <c r="V17" s="49"/>
      <c r="W17" s="13"/>
      <c r="X17" s="88"/>
      <c r="Y17" s="88"/>
      <c r="Z17" s="88"/>
      <c r="AA17" s="88"/>
      <c r="AB17" s="88"/>
      <c r="AC17" s="89"/>
      <c r="AD17" s="89"/>
      <c r="AE17" s="89"/>
      <c r="AF17" s="89"/>
      <c r="AG17" s="89"/>
      <c r="AH17" s="89"/>
      <c r="AI17" s="89"/>
      <c r="AJ17" s="69">
        <f t="shared" si="1"/>
        <v>0</v>
      </c>
      <c r="AK17" s="13"/>
    </row>
    <row r="18" spans="1:37" x14ac:dyDescent="0.2">
      <c r="A18" s="13"/>
      <c r="B18" s="149"/>
      <c r="C18" s="150"/>
      <c r="D18" s="151"/>
      <c r="E18" s="13"/>
      <c r="F18" s="82">
        <v>0</v>
      </c>
      <c r="G18" s="13"/>
      <c r="H18" s="19">
        <f>F18*P18</f>
        <v>0</v>
      </c>
      <c r="I18" s="84">
        <v>0</v>
      </c>
      <c r="J18" s="84">
        <v>0</v>
      </c>
      <c r="K18" s="19">
        <f t="shared" si="0"/>
        <v>0</v>
      </c>
      <c r="L18" s="20"/>
      <c r="M18" s="42"/>
      <c r="N18" s="47"/>
      <c r="O18" s="47"/>
      <c r="P18" s="48"/>
      <c r="Q18" s="47"/>
      <c r="R18" s="47"/>
      <c r="S18" s="47"/>
      <c r="T18" s="47"/>
      <c r="U18" s="47"/>
      <c r="V18" s="47"/>
      <c r="W18" s="13"/>
      <c r="X18" s="88"/>
      <c r="Y18" s="88"/>
      <c r="Z18" s="88"/>
      <c r="AA18" s="88"/>
      <c r="AB18" s="88"/>
      <c r="AC18" s="89"/>
      <c r="AD18" s="89"/>
      <c r="AE18" s="89"/>
      <c r="AF18" s="89"/>
      <c r="AG18" s="89"/>
      <c r="AH18" s="89"/>
      <c r="AI18" s="89"/>
      <c r="AJ18" s="69">
        <f t="shared" si="1"/>
        <v>0</v>
      </c>
      <c r="AK18" s="13"/>
    </row>
    <row r="19" spans="1:37" x14ac:dyDescent="0.2">
      <c r="A19" s="13"/>
      <c r="B19" s="149"/>
      <c r="C19" s="150"/>
      <c r="D19" s="151"/>
      <c r="E19" s="13"/>
      <c r="F19" s="82">
        <v>0</v>
      </c>
      <c r="G19" s="13"/>
      <c r="H19" s="19">
        <f>F19*P19</f>
        <v>0</v>
      </c>
      <c r="I19" s="84">
        <v>0</v>
      </c>
      <c r="J19" s="84">
        <v>0</v>
      </c>
      <c r="K19" s="19">
        <f t="shared" si="0"/>
        <v>0</v>
      </c>
      <c r="L19" s="20"/>
      <c r="M19" s="42"/>
      <c r="N19" s="48"/>
      <c r="O19" s="48"/>
      <c r="P19" s="48"/>
      <c r="Q19" s="48"/>
      <c r="R19" s="47"/>
      <c r="S19" s="47"/>
      <c r="T19" s="47"/>
      <c r="U19" s="47"/>
      <c r="V19" s="47"/>
      <c r="W19" s="13"/>
      <c r="X19" s="88"/>
      <c r="Y19" s="88"/>
      <c r="Z19" s="88"/>
      <c r="AA19" s="88"/>
      <c r="AB19" s="88"/>
      <c r="AC19" s="89"/>
      <c r="AD19" s="89"/>
      <c r="AE19" s="89"/>
      <c r="AF19" s="89"/>
      <c r="AG19" s="89"/>
      <c r="AH19" s="89"/>
      <c r="AI19" s="89"/>
      <c r="AJ19" s="69">
        <f t="shared" si="1"/>
        <v>0</v>
      </c>
      <c r="AK19" s="13"/>
    </row>
    <row r="20" spans="1:37" x14ac:dyDescent="0.2">
      <c r="A20" s="13"/>
      <c r="B20" s="149"/>
      <c r="C20" s="150"/>
      <c r="D20" s="151"/>
      <c r="E20" s="13"/>
      <c r="F20" s="82">
        <v>0</v>
      </c>
      <c r="G20" s="13"/>
      <c r="H20" s="19">
        <f>F20*N20</f>
        <v>0</v>
      </c>
      <c r="I20" s="84">
        <v>0</v>
      </c>
      <c r="J20" s="84">
        <v>0</v>
      </c>
      <c r="K20" s="19">
        <f t="shared" si="0"/>
        <v>0</v>
      </c>
      <c r="L20" s="20"/>
      <c r="M20" s="42"/>
      <c r="N20" s="48"/>
      <c r="O20" s="47"/>
      <c r="P20" s="47"/>
      <c r="Q20" s="47"/>
      <c r="R20" s="47"/>
      <c r="S20" s="47"/>
      <c r="T20" s="47"/>
      <c r="U20" s="47"/>
      <c r="V20" s="47"/>
      <c r="W20" s="13"/>
      <c r="X20" s="88"/>
      <c r="Y20" s="88"/>
      <c r="Z20" s="88"/>
      <c r="AA20" s="88"/>
      <c r="AB20" s="88"/>
      <c r="AC20" s="89"/>
      <c r="AD20" s="89"/>
      <c r="AE20" s="89"/>
      <c r="AF20" s="89"/>
      <c r="AG20" s="89"/>
      <c r="AH20" s="89"/>
      <c r="AI20" s="89"/>
      <c r="AJ20" s="69">
        <f t="shared" si="1"/>
        <v>0</v>
      </c>
      <c r="AK20" s="13"/>
    </row>
    <row r="21" spans="1:37" x14ac:dyDescent="0.2">
      <c r="A21" s="13"/>
      <c r="B21" s="149"/>
      <c r="C21" s="150"/>
      <c r="D21" s="151"/>
      <c r="E21" s="13"/>
      <c r="F21" s="82">
        <v>0</v>
      </c>
      <c r="G21" s="13"/>
      <c r="H21" s="19">
        <f>F21*O21</f>
        <v>0</v>
      </c>
      <c r="I21" s="84">
        <v>0</v>
      </c>
      <c r="J21" s="84">
        <v>0</v>
      </c>
      <c r="K21" s="19">
        <f t="shared" si="0"/>
        <v>0</v>
      </c>
      <c r="L21" s="20"/>
      <c r="M21" s="42"/>
      <c r="N21" s="47"/>
      <c r="O21" s="48"/>
      <c r="P21" s="47"/>
      <c r="Q21" s="47"/>
      <c r="R21" s="47"/>
      <c r="S21" s="47"/>
      <c r="T21" s="47"/>
      <c r="U21" s="47"/>
      <c r="V21" s="47"/>
      <c r="W21" s="13"/>
      <c r="X21" s="88"/>
      <c r="Y21" s="88"/>
      <c r="Z21" s="88"/>
      <c r="AA21" s="88"/>
      <c r="AB21" s="88"/>
      <c r="AC21" s="89"/>
      <c r="AD21" s="89"/>
      <c r="AE21" s="89"/>
      <c r="AF21" s="89"/>
      <c r="AG21" s="89"/>
      <c r="AH21" s="89"/>
      <c r="AI21" s="89"/>
      <c r="AJ21" s="69">
        <f t="shared" si="1"/>
        <v>0</v>
      </c>
      <c r="AK21" s="13"/>
    </row>
    <row r="22" spans="1:37" x14ac:dyDescent="0.2">
      <c r="A22" s="13"/>
      <c r="B22" s="149"/>
      <c r="C22" s="150"/>
      <c r="D22" s="151"/>
      <c r="E22" s="13"/>
      <c r="F22" s="82">
        <v>0</v>
      </c>
      <c r="G22" s="13"/>
      <c r="H22" s="19">
        <f>F22*M22</f>
        <v>0</v>
      </c>
      <c r="I22" s="84">
        <v>0</v>
      </c>
      <c r="J22" s="84">
        <v>0</v>
      </c>
      <c r="K22" s="19">
        <f t="shared" si="0"/>
        <v>0</v>
      </c>
      <c r="L22" s="20"/>
      <c r="M22" s="46"/>
      <c r="N22" s="47"/>
      <c r="O22" s="47"/>
      <c r="P22" s="47"/>
      <c r="Q22" s="48"/>
      <c r="R22" s="47"/>
      <c r="S22" s="47"/>
      <c r="T22" s="47"/>
      <c r="U22" s="47"/>
      <c r="V22" s="47"/>
      <c r="W22" s="13"/>
      <c r="X22" s="88"/>
      <c r="Y22" s="88"/>
      <c r="Z22" s="88"/>
      <c r="AA22" s="88"/>
      <c r="AB22" s="88"/>
      <c r="AC22" s="89"/>
      <c r="AD22" s="89"/>
      <c r="AE22" s="89"/>
      <c r="AF22" s="89"/>
      <c r="AG22" s="89"/>
      <c r="AH22" s="89"/>
      <c r="AI22" s="89"/>
      <c r="AJ22" s="69">
        <f t="shared" si="1"/>
        <v>0</v>
      </c>
      <c r="AK22" s="13"/>
    </row>
    <row r="23" spans="1:37" x14ac:dyDescent="0.2">
      <c r="A23" s="13"/>
      <c r="B23" s="149"/>
      <c r="C23" s="150"/>
      <c r="D23" s="151"/>
      <c r="E23" s="13"/>
      <c r="F23" s="82">
        <v>0</v>
      </c>
      <c r="G23" s="13"/>
      <c r="H23" s="19">
        <f>F23*S23</f>
        <v>0</v>
      </c>
      <c r="I23" s="84">
        <v>0</v>
      </c>
      <c r="J23" s="84">
        <v>0</v>
      </c>
      <c r="K23" s="19">
        <f t="shared" si="0"/>
        <v>0</v>
      </c>
      <c r="L23" s="20"/>
      <c r="M23" s="46"/>
      <c r="N23" s="47"/>
      <c r="O23" s="47"/>
      <c r="P23" s="48"/>
      <c r="Q23" s="47"/>
      <c r="R23" s="47"/>
      <c r="S23" s="48"/>
      <c r="T23" s="47"/>
      <c r="U23" s="47"/>
      <c r="V23" s="47"/>
      <c r="W23" s="13"/>
      <c r="X23" s="88"/>
      <c r="Y23" s="88"/>
      <c r="Z23" s="88"/>
      <c r="AA23" s="88"/>
      <c r="AB23" s="88"/>
      <c r="AC23" s="89"/>
      <c r="AD23" s="89"/>
      <c r="AE23" s="89"/>
      <c r="AF23" s="89"/>
      <c r="AG23" s="89"/>
      <c r="AH23" s="89"/>
      <c r="AI23" s="89"/>
      <c r="AJ23" s="69">
        <f t="shared" si="1"/>
        <v>0</v>
      </c>
      <c r="AK23" s="13"/>
    </row>
    <row r="24" spans="1:37" x14ac:dyDescent="0.2">
      <c r="A24" s="13"/>
      <c r="B24" s="143"/>
      <c r="C24" s="144"/>
      <c r="D24" s="145"/>
      <c r="E24" s="13"/>
      <c r="F24" s="82">
        <v>0</v>
      </c>
      <c r="G24" s="13"/>
      <c r="H24" s="19">
        <f>F24*P24</f>
        <v>0</v>
      </c>
      <c r="I24" s="84">
        <v>0</v>
      </c>
      <c r="J24" s="84">
        <v>0</v>
      </c>
      <c r="K24" s="19">
        <f t="shared" si="0"/>
        <v>0</v>
      </c>
      <c r="L24" s="20"/>
      <c r="M24" s="46"/>
      <c r="N24" s="48"/>
      <c r="O24" s="48"/>
      <c r="P24" s="48"/>
      <c r="Q24" s="47"/>
      <c r="R24" s="42"/>
      <c r="S24" s="42"/>
      <c r="T24" s="42"/>
      <c r="U24" s="42"/>
      <c r="V24" s="47"/>
      <c r="W24" s="13"/>
      <c r="X24" s="88"/>
      <c r="Y24" s="88"/>
      <c r="Z24" s="88"/>
      <c r="AA24" s="88"/>
      <c r="AB24" s="88"/>
      <c r="AC24" s="89"/>
      <c r="AD24" s="89"/>
      <c r="AE24" s="89"/>
      <c r="AF24" s="89"/>
      <c r="AG24" s="89"/>
      <c r="AH24" s="89"/>
      <c r="AI24" s="89"/>
      <c r="AJ24" s="69">
        <f t="shared" si="1"/>
        <v>0</v>
      </c>
      <c r="AK24" s="13"/>
    </row>
    <row r="25" spans="1:37" x14ac:dyDescent="0.2">
      <c r="A25" s="13"/>
      <c r="B25" s="146"/>
      <c r="C25" s="147"/>
      <c r="D25" s="148"/>
      <c r="E25" s="13"/>
      <c r="F25" s="82">
        <v>0</v>
      </c>
      <c r="G25" s="13"/>
      <c r="H25" s="19">
        <f>F25*S25</f>
        <v>0</v>
      </c>
      <c r="I25" s="84">
        <v>0</v>
      </c>
      <c r="J25" s="84">
        <v>0</v>
      </c>
      <c r="K25" s="19">
        <f t="shared" si="0"/>
        <v>0</v>
      </c>
      <c r="L25" s="20"/>
      <c r="M25" s="42"/>
      <c r="N25" s="47"/>
      <c r="O25" s="47"/>
      <c r="P25" s="47"/>
      <c r="Q25" s="47"/>
      <c r="R25" s="42"/>
      <c r="S25" s="46"/>
      <c r="T25" s="42"/>
      <c r="U25" s="42"/>
      <c r="V25" s="47"/>
      <c r="W25" s="13"/>
      <c r="X25" s="88"/>
      <c r="Y25" s="88"/>
      <c r="Z25" s="88"/>
      <c r="AA25" s="88"/>
      <c r="AB25" s="88"/>
      <c r="AC25" s="89"/>
      <c r="AD25" s="89"/>
      <c r="AE25" s="89"/>
      <c r="AF25" s="89"/>
      <c r="AG25" s="89"/>
      <c r="AH25" s="89"/>
      <c r="AI25" s="89"/>
      <c r="AJ25" s="69">
        <f t="shared" si="1"/>
        <v>0</v>
      </c>
      <c r="AK25" s="13"/>
    </row>
    <row r="26" spans="1:37" x14ac:dyDescent="0.2">
      <c r="A26" s="13"/>
      <c r="B26" s="146"/>
      <c r="C26" s="147"/>
      <c r="D26" s="148"/>
      <c r="E26" s="13"/>
      <c r="F26" s="82">
        <v>0</v>
      </c>
      <c r="G26" s="13"/>
      <c r="H26" s="19">
        <f>F26*R26</f>
        <v>0</v>
      </c>
      <c r="I26" s="84">
        <v>0</v>
      </c>
      <c r="J26" s="84">
        <v>0</v>
      </c>
      <c r="K26" s="19">
        <f t="shared" si="0"/>
        <v>0</v>
      </c>
      <c r="L26" s="20"/>
      <c r="M26" s="42"/>
      <c r="N26" s="42"/>
      <c r="O26" s="42"/>
      <c r="P26" s="42"/>
      <c r="Q26" s="42"/>
      <c r="R26" s="46"/>
      <c r="S26" s="42"/>
      <c r="T26" s="42"/>
      <c r="U26" s="42"/>
      <c r="V26" s="42"/>
      <c r="W26" s="13"/>
      <c r="X26" s="88"/>
      <c r="Y26" s="88"/>
      <c r="Z26" s="88"/>
      <c r="AA26" s="88"/>
      <c r="AB26" s="88"/>
      <c r="AC26" s="89"/>
      <c r="AD26" s="89"/>
      <c r="AE26" s="89"/>
      <c r="AF26" s="89"/>
      <c r="AG26" s="89"/>
      <c r="AH26" s="89"/>
      <c r="AI26" s="89"/>
      <c r="AJ26" s="69">
        <f t="shared" si="1"/>
        <v>0</v>
      </c>
      <c r="AK26" s="13"/>
    </row>
    <row r="27" spans="1:37" x14ac:dyDescent="0.2">
      <c r="A27" s="13"/>
      <c r="B27" s="146"/>
      <c r="C27" s="147"/>
      <c r="D27" s="148"/>
      <c r="E27" s="13"/>
      <c r="F27" s="82">
        <v>0</v>
      </c>
      <c r="G27" s="13"/>
      <c r="H27" s="19">
        <f>F27*P27</f>
        <v>0</v>
      </c>
      <c r="I27" s="84">
        <v>0</v>
      </c>
      <c r="J27" s="84">
        <v>0</v>
      </c>
      <c r="K27" s="19">
        <f t="shared" si="0"/>
        <v>0</v>
      </c>
      <c r="L27" s="20"/>
      <c r="M27" s="46"/>
      <c r="N27" s="42"/>
      <c r="O27" s="42"/>
      <c r="P27" s="46"/>
      <c r="Q27" s="42"/>
      <c r="R27" s="46"/>
      <c r="S27" s="42"/>
      <c r="T27" s="42"/>
      <c r="U27" s="42"/>
      <c r="V27" s="42"/>
      <c r="W27" s="13"/>
      <c r="X27" s="88"/>
      <c r="Y27" s="88"/>
      <c r="Z27" s="88"/>
      <c r="AA27" s="88"/>
      <c r="AB27" s="88"/>
      <c r="AC27" s="89"/>
      <c r="AD27" s="89"/>
      <c r="AE27" s="89"/>
      <c r="AF27" s="89"/>
      <c r="AG27" s="89"/>
      <c r="AH27" s="89"/>
      <c r="AI27" s="89"/>
      <c r="AJ27" s="69">
        <f t="shared" si="1"/>
        <v>0</v>
      </c>
      <c r="AK27" s="13"/>
    </row>
    <row r="28" spans="1:37" x14ac:dyDescent="0.2">
      <c r="A28" s="13"/>
      <c r="B28" s="146"/>
      <c r="C28" s="147"/>
      <c r="D28" s="148"/>
      <c r="E28" s="13"/>
      <c r="F28" s="82">
        <v>0</v>
      </c>
      <c r="G28" s="13"/>
      <c r="H28" s="19">
        <v>0</v>
      </c>
      <c r="I28" s="84">
        <v>0</v>
      </c>
      <c r="J28" s="84">
        <v>0</v>
      </c>
      <c r="K28" s="19">
        <f t="shared" si="0"/>
        <v>0</v>
      </c>
      <c r="L28" s="20"/>
      <c r="M28" s="42"/>
      <c r="N28" s="47"/>
      <c r="O28" s="47"/>
      <c r="P28" s="47"/>
      <c r="Q28" s="47"/>
      <c r="R28" s="47"/>
      <c r="S28" s="47"/>
      <c r="T28" s="47"/>
      <c r="U28" s="47"/>
      <c r="V28" s="47"/>
      <c r="W28" s="13"/>
      <c r="X28" s="88"/>
      <c r="Y28" s="88"/>
      <c r="Z28" s="88"/>
      <c r="AA28" s="88"/>
      <c r="AB28" s="88"/>
      <c r="AC28" s="89"/>
      <c r="AD28" s="89"/>
      <c r="AE28" s="89"/>
      <c r="AF28" s="89"/>
      <c r="AG28" s="89"/>
      <c r="AH28" s="89"/>
      <c r="AI28" s="89"/>
      <c r="AJ28" s="69">
        <f t="shared" si="1"/>
        <v>0</v>
      </c>
      <c r="AK28" s="13"/>
    </row>
    <row r="29" spans="1:37" ht="13.5" thickBot="1" x14ac:dyDescent="0.25">
      <c r="A29" s="13"/>
      <c r="B29" s="146"/>
      <c r="C29" s="147"/>
      <c r="D29" s="148"/>
      <c r="E29" s="13"/>
      <c r="F29" s="83">
        <v>0</v>
      </c>
      <c r="G29" s="13"/>
      <c r="H29" s="21">
        <v>0</v>
      </c>
      <c r="I29" s="85">
        <v>0</v>
      </c>
      <c r="J29" s="85">
        <v>0</v>
      </c>
      <c r="K29" s="19">
        <f t="shared" si="0"/>
        <v>0</v>
      </c>
      <c r="L29" s="20"/>
      <c r="M29" s="86"/>
      <c r="N29" s="87"/>
      <c r="O29" s="87"/>
      <c r="P29" s="87"/>
      <c r="Q29" s="87"/>
      <c r="R29" s="87"/>
      <c r="S29" s="87"/>
      <c r="T29" s="87"/>
      <c r="U29" s="87"/>
      <c r="V29" s="87"/>
      <c r="W29" s="13"/>
      <c r="X29" s="88"/>
      <c r="Y29" s="88"/>
      <c r="Z29" s="88"/>
      <c r="AA29" s="88"/>
      <c r="AB29" s="88"/>
      <c r="AC29" s="89"/>
      <c r="AD29" s="89"/>
      <c r="AE29" s="89"/>
      <c r="AF29" s="89"/>
      <c r="AG29" s="89"/>
      <c r="AH29" s="89"/>
      <c r="AI29" s="89"/>
      <c r="AJ29" s="69">
        <f t="shared" si="1"/>
        <v>0</v>
      </c>
      <c r="AK29" s="13"/>
    </row>
    <row r="30" spans="1:37" ht="12.75" customHeight="1" thickBot="1" x14ac:dyDescent="0.25">
      <c r="A30" s="13"/>
      <c r="B30" s="139" t="s">
        <v>77</v>
      </c>
      <c r="C30" s="139"/>
      <c r="D30" s="140"/>
      <c r="E30" s="13">
        <f>SUM(E4:E29)</f>
        <v>0</v>
      </c>
      <c r="F30" s="22">
        <f>SUM(F15:F29)</f>
        <v>0</v>
      </c>
      <c r="G30" s="23">
        <f>SUM(G4:G29)</f>
        <v>0</v>
      </c>
      <c r="H30" s="24">
        <f>SUM(H4:H29)</f>
        <v>0</v>
      </c>
      <c r="I30" s="24">
        <f>SUM(I14:I29)</f>
        <v>0</v>
      </c>
      <c r="J30" s="24">
        <f>SUM(J14:J29)</f>
        <v>0</v>
      </c>
      <c r="K30" s="24">
        <f>SUM(K14:K29)</f>
        <v>0</v>
      </c>
      <c r="L30" s="25">
        <f>SUM(L4:L29)</f>
        <v>0</v>
      </c>
      <c r="M30" s="13"/>
      <c r="N30" s="13"/>
      <c r="O30" s="13"/>
      <c r="P30" s="13"/>
      <c r="Q30" s="13"/>
      <c r="R30" s="13"/>
      <c r="S30" s="13"/>
      <c r="T30" s="13"/>
      <c r="U30" s="141" t="s">
        <v>161</v>
      </c>
      <c r="V30" s="141"/>
      <c r="W30" s="13"/>
      <c r="X30" s="26">
        <f t="shared" ref="X30:AI30" si="2">SUM(X14:X29)</f>
        <v>0</v>
      </c>
      <c r="Y30" s="26">
        <f t="shared" si="2"/>
        <v>0</v>
      </c>
      <c r="Z30" s="26">
        <f t="shared" si="2"/>
        <v>0</v>
      </c>
      <c r="AA30" s="26">
        <f t="shared" si="2"/>
        <v>0</v>
      </c>
      <c r="AB30" s="26">
        <f t="shared" si="2"/>
        <v>0</v>
      </c>
      <c r="AC30" s="26">
        <f t="shared" si="2"/>
        <v>0</v>
      </c>
      <c r="AD30" s="26">
        <f t="shared" si="2"/>
        <v>0</v>
      </c>
      <c r="AE30" s="26">
        <f t="shared" si="2"/>
        <v>0</v>
      </c>
      <c r="AF30" s="26">
        <f t="shared" si="2"/>
        <v>0</v>
      </c>
      <c r="AG30" s="26">
        <f t="shared" si="2"/>
        <v>0</v>
      </c>
      <c r="AH30" s="26">
        <f t="shared" si="2"/>
        <v>0</v>
      </c>
      <c r="AI30" s="26">
        <f t="shared" si="2"/>
        <v>0</v>
      </c>
      <c r="AJ30" s="26">
        <f>SUM(X30:AI30)</f>
        <v>0</v>
      </c>
      <c r="AK30" s="13"/>
    </row>
    <row r="31" spans="1:37" ht="5.0999999999999996"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ht="12.75" customHeight="1" x14ac:dyDescent="0.2">
      <c r="A32" s="27"/>
      <c r="B32" s="142" t="s">
        <v>153</v>
      </c>
      <c r="C32" s="142"/>
      <c r="D32" s="142"/>
      <c r="E32" s="28"/>
      <c r="F32" s="27"/>
      <c r="G32" s="27"/>
      <c r="H32" s="27"/>
      <c r="I32" s="27"/>
      <c r="J32" s="27"/>
      <c r="K32" s="29">
        <f t="shared" ref="K32" si="3">SUM(K14:K29)</f>
        <v>0</v>
      </c>
      <c r="L32" s="27"/>
      <c r="M32" s="27"/>
      <c r="N32" s="27"/>
      <c r="O32" s="27"/>
      <c r="P32" s="27"/>
      <c r="Q32" s="27"/>
      <c r="R32" s="27"/>
      <c r="S32" s="27"/>
      <c r="T32" s="27"/>
      <c r="U32" s="141" t="s">
        <v>149</v>
      </c>
      <c r="V32" s="141"/>
      <c r="W32" s="13"/>
      <c r="X32" s="70">
        <f t="shared" ref="X32:AI32" si="4">$K$39</f>
        <v>0</v>
      </c>
      <c r="Y32" s="70">
        <f t="shared" si="4"/>
        <v>0</v>
      </c>
      <c r="Z32" s="70">
        <f t="shared" si="4"/>
        <v>0</v>
      </c>
      <c r="AA32" s="70">
        <f t="shared" si="4"/>
        <v>0</v>
      </c>
      <c r="AB32" s="70">
        <f t="shared" si="4"/>
        <v>0</v>
      </c>
      <c r="AC32" s="70">
        <f t="shared" si="4"/>
        <v>0</v>
      </c>
      <c r="AD32" s="70">
        <f t="shared" si="4"/>
        <v>0</v>
      </c>
      <c r="AE32" s="70">
        <f t="shared" si="4"/>
        <v>0</v>
      </c>
      <c r="AF32" s="70">
        <f t="shared" si="4"/>
        <v>0</v>
      </c>
      <c r="AG32" s="70">
        <f t="shared" si="4"/>
        <v>0</v>
      </c>
      <c r="AH32" s="70">
        <f t="shared" si="4"/>
        <v>0</v>
      </c>
      <c r="AI32" s="70">
        <f t="shared" si="4"/>
        <v>0</v>
      </c>
      <c r="AJ32" s="70">
        <f>SUM(X32:AI32)</f>
        <v>0</v>
      </c>
      <c r="AK32" s="13"/>
    </row>
    <row r="33" spans="1:37" ht="12.75" customHeight="1" x14ac:dyDescent="0.2">
      <c r="A33" s="27"/>
      <c r="B33" s="73"/>
      <c r="C33" s="73"/>
      <c r="D33" s="73"/>
      <c r="E33" s="28"/>
      <c r="F33" s="66"/>
      <c r="G33" s="66"/>
      <c r="H33" s="66"/>
      <c r="I33" s="66"/>
      <c r="J33" s="66"/>
      <c r="K33" s="67"/>
      <c r="L33" s="66"/>
      <c r="M33" s="66"/>
      <c r="N33" s="66"/>
      <c r="O33" s="66"/>
      <c r="P33" s="66"/>
      <c r="Q33" s="66"/>
      <c r="R33" s="66"/>
      <c r="S33" s="66"/>
      <c r="T33" s="66"/>
      <c r="U33" s="141" t="s">
        <v>160</v>
      </c>
      <c r="V33" s="141"/>
      <c r="W33" s="13"/>
      <c r="X33" s="70">
        <f>IF(X30&gt;0,X32-X30,0)</f>
        <v>0</v>
      </c>
      <c r="Y33" s="70">
        <f t="shared" ref="Y33:AI33" si="5">IF(Y30&gt;0,Y32-Y30,0)</f>
        <v>0</v>
      </c>
      <c r="Z33" s="70">
        <f t="shared" si="5"/>
        <v>0</v>
      </c>
      <c r="AA33" s="70">
        <f t="shared" si="5"/>
        <v>0</v>
      </c>
      <c r="AB33" s="70">
        <f t="shared" si="5"/>
        <v>0</v>
      </c>
      <c r="AC33" s="70">
        <f t="shared" si="5"/>
        <v>0</v>
      </c>
      <c r="AD33" s="70">
        <f t="shared" si="5"/>
        <v>0</v>
      </c>
      <c r="AE33" s="70">
        <f t="shared" si="5"/>
        <v>0</v>
      </c>
      <c r="AF33" s="70">
        <f t="shared" si="5"/>
        <v>0</v>
      </c>
      <c r="AG33" s="70">
        <f t="shared" si="5"/>
        <v>0</v>
      </c>
      <c r="AH33" s="70">
        <f t="shared" si="5"/>
        <v>0</v>
      </c>
      <c r="AI33" s="70">
        <f t="shared" si="5"/>
        <v>0</v>
      </c>
      <c r="AJ33" s="70">
        <f>SUM(X33:AI34)</f>
        <v>0</v>
      </c>
      <c r="AK33" s="13"/>
    </row>
    <row r="34" spans="1:37" ht="5.0999999999999996" customHeight="1" x14ac:dyDescent="0.2">
      <c r="A34" s="27"/>
      <c r="B34" s="13"/>
      <c r="C34" s="13"/>
      <c r="D34" s="13"/>
      <c r="E34" s="28"/>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ht="26.25" customHeight="1" x14ac:dyDescent="0.2">
      <c r="A35" s="27"/>
      <c r="B35" s="132" t="s">
        <v>154</v>
      </c>
      <c r="C35" s="132"/>
      <c r="D35" s="132"/>
      <c r="E35" s="28"/>
      <c r="F35" s="72">
        <v>0.1</v>
      </c>
      <c r="G35" s="27"/>
      <c r="H35" s="27"/>
      <c r="I35" s="27"/>
      <c r="J35" s="27"/>
      <c r="K35" s="27"/>
      <c r="L35" s="27"/>
      <c r="M35" s="27"/>
      <c r="N35" s="27"/>
      <c r="O35" s="27"/>
      <c r="P35" s="27"/>
      <c r="Q35" s="27"/>
      <c r="R35" s="27"/>
      <c r="S35" s="27"/>
      <c r="T35" s="27"/>
      <c r="U35" s="27"/>
      <c r="V35" s="27"/>
      <c r="W35" s="13"/>
      <c r="X35" s="134" t="s">
        <v>156</v>
      </c>
      <c r="Y35" s="134"/>
      <c r="Z35" s="134"/>
      <c r="AA35" s="134"/>
      <c r="AB35" s="134"/>
      <c r="AC35" s="134"/>
      <c r="AD35" s="134"/>
      <c r="AE35" s="134"/>
      <c r="AF35" s="134"/>
      <c r="AG35" s="134"/>
      <c r="AH35" s="134"/>
      <c r="AI35" s="134"/>
      <c r="AJ35" s="134"/>
      <c r="AK35" s="13"/>
    </row>
    <row r="36" spans="1:37" ht="5.0999999999999996" customHeight="1" x14ac:dyDescent="0.2">
      <c r="A36" s="27"/>
      <c r="B36" s="13"/>
      <c r="C36" s="13"/>
      <c r="D36" s="13"/>
      <c r="E36" s="28"/>
      <c r="F36" s="13"/>
      <c r="G36" s="13"/>
      <c r="H36" s="13"/>
      <c r="I36" s="13"/>
      <c r="J36" s="13"/>
      <c r="K36" s="13"/>
      <c r="L36" s="13"/>
      <c r="M36" s="27"/>
      <c r="N36" s="13"/>
      <c r="O36" s="13"/>
      <c r="P36" s="27"/>
      <c r="Q36" s="27"/>
      <c r="R36" s="27"/>
      <c r="S36" s="27"/>
      <c r="T36" s="27"/>
      <c r="U36" s="27"/>
      <c r="V36" s="27"/>
      <c r="W36" s="13"/>
      <c r="X36" s="13"/>
      <c r="Y36" s="13"/>
      <c r="Z36" s="13"/>
      <c r="AA36" s="13"/>
      <c r="AB36" s="13"/>
      <c r="AC36" s="13"/>
      <c r="AD36" s="13"/>
      <c r="AE36" s="13"/>
      <c r="AF36" s="13"/>
      <c r="AG36" s="13"/>
      <c r="AH36" s="13"/>
      <c r="AI36" s="13"/>
      <c r="AJ36" s="13"/>
      <c r="AK36" s="13"/>
    </row>
    <row r="37" spans="1:37" ht="12.75" customHeight="1" x14ac:dyDescent="0.2">
      <c r="A37" s="27"/>
      <c r="B37" s="132" t="s">
        <v>86</v>
      </c>
      <c r="C37" s="132"/>
      <c r="D37" s="132"/>
      <c r="E37" s="28"/>
      <c r="F37" s="11">
        <f>F8*0.1</f>
        <v>0</v>
      </c>
      <c r="G37" s="13"/>
      <c r="H37" s="13"/>
      <c r="I37" s="13"/>
      <c r="J37" s="13"/>
      <c r="K37" s="13"/>
      <c r="L37" s="13"/>
      <c r="M37" s="27"/>
      <c r="N37" s="13"/>
      <c r="O37" s="13"/>
      <c r="P37" s="27"/>
      <c r="Q37" s="27"/>
      <c r="R37" s="27"/>
      <c r="S37" s="27"/>
      <c r="T37" s="27"/>
      <c r="U37" s="27"/>
      <c r="V37" s="27"/>
      <c r="W37" s="13"/>
      <c r="X37" s="135" t="s">
        <v>157</v>
      </c>
      <c r="Y37" s="135"/>
      <c r="Z37" s="13"/>
      <c r="AA37" s="13"/>
      <c r="AB37" s="13"/>
      <c r="AC37" s="13"/>
      <c r="AD37" s="13"/>
      <c r="AE37" s="13"/>
      <c r="AF37" s="13"/>
      <c r="AG37" s="13"/>
      <c r="AH37" s="13"/>
      <c r="AI37" s="13"/>
      <c r="AJ37" s="13"/>
      <c r="AK37" s="13"/>
    </row>
    <row r="38" spans="1:37" ht="3" customHeight="1" x14ac:dyDescent="0.2">
      <c r="A38" s="27"/>
      <c r="B38" s="13"/>
      <c r="C38" s="13"/>
      <c r="D38" s="13"/>
      <c r="E38" s="28"/>
      <c r="F38" s="13"/>
      <c r="G38" s="13"/>
      <c r="H38" s="13"/>
      <c r="I38" s="13"/>
      <c r="J38" s="13"/>
      <c r="K38" s="13"/>
      <c r="L38" s="13"/>
      <c r="M38" s="27"/>
      <c r="N38" s="13"/>
      <c r="O38" s="13"/>
      <c r="P38" s="27"/>
      <c r="Q38" s="27"/>
      <c r="R38" s="27"/>
      <c r="S38" s="27"/>
      <c r="T38" s="27"/>
      <c r="U38" s="27"/>
      <c r="V38" s="27"/>
      <c r="W38" s="13"/>
      <c r="X38" s="136"/>
      <c r="Y38" s="136"/>
      <c r="Z38" s="136"/>
      <c r="AA38" s="136"/>
      <c r="AB38" s="136"/>
      <c r="AC38" s="136"/>
      <c r="AD38" s="136"/>
      <c r="AE38" s="136"/>
      <c r="AF38" s="136"/>
      <c r="AG38" s="136"/>
      <c r="AH38" s="136"/>
      <c r="AI38" s="136"/>
      <c r="AJ38" s="136"/>
      <c r="AK38" s="13"/>
    </row>
    <row r="39" spans="1:37" ht="12.75" customHeight="1" x14ac:dyDescent="0.2">
      <c r="A39" s="27"/>
      <c r="B39" s="132" t="s">
        <v>150</v>
      </c>
      <c r="C39" s="132"/>
      <c r="D39" s="132"/>
      <c r="E39" s="28"/>
      <c r="F39" s="11">
        <f>F37/12</f>
        <v>0</v>
      </c>
      <c r="G39" s="13"/>
      <c r="H39" s="137" t="s">
        <v>151</v>
      </c>
      <c r="I39" s="137"/>
      <c r="J39" s="138"/>
      <c r="K39" s="11">
        <f>IF(K32&lt;F37,K32/12,F37/12)</f>
        <v>0</v>
      </c>
      <c r="L39" s="13"/>
      <c r="M39" s="27"/>
      <c r="N39" s="13"/>
      <c r="O39" s="13"/>
      <c r="P39" s="27"/>
      <c r="Q39" s="27"/>
      <c r="R39" s="27"/>
      <c r="S39" s="27"/>
      <c r="T39" s="27"/>
      <c r="U39" s="27"/>
      <c r="V39" s="27"/>
      <c r="W39" s="13"/>
      <c r="X39" s="136"/>
      <c r="Y39" s="136"/>
      <c r="Z39" s="136"/>
      <c r="AA39" s="136"/>
      <c r="AB39" s="136"/>
      <c r="AC39" s="136"/>
      <c r="AD39" s="136"/>
      <c r="AE39" s="136"/>
      <c r="AF39" s="136"/>
      <c r="AG39" s="136"/>
      <c r="AH39" s="136"/>
      <c r="AI39" s="136"/>
      <c r="AJ39" s="136"/>
      <c r="AK39" s="13"/>
    </row>
    <row r="40" spans="1:37" ht="3.75" customHeight="1" x14ac:dyDescent="0.2">
      <c r="A40" s="27"/>
      <c r="B40" s="13"/>
      <c r="C40" s="13"/>
      <c r="D40" s="13"/>
      <c r="E40" s="28"/>
      <c r="F40" s="13"/>
      <c r="G40" s="13"/>
      <c r="H40" s="13"/>
      <c r="I40" s="13"/>
      <c r="J40" s="13"/>
      <c r="K40" s="13"/>
      <c r="L40" s="13"/>
      <c r="M40" s="27"/>
      <c r="N40" s="13"/>
      <c r="O40" s="13"/>
      <c r="P40" s="27"/>
      <c r="Q40" s="27"/>
      <c r="R40" s="27"/>
      <c r="S40" s="27"/>
      <c r="T40" s="27"/>
      <c r="U40" s="27"/>
      <c r="V40" s="27"/>
      <c r="W40" s="13"/>
      <c r="X40" s="136"/>
      <c r="Y40" s="136"/>
      <c r="Z40" s="136"/>
      <c r="AA40" s="136"/>
      <c r="AB40" s="136"/>
      <c r="AC40" s="136"/>
      <c r="AD40" s="136"/>
      <c r="AE40" s="136"/>
      <c r="AF40" s="136"/>
      <c r="AG40" s="136"/>
      <c r="AH40" s="136"/>
      <c r="AI40" s="136"/>
      <c r="AJ40" s="136"/>
      <c r="AK40" s="13"/>
    </row>
    <row r="41" spans="1:37" x14ac:dyDescent="0.2">
      <c r="A41" s="27"/>
      <c r="B41" s="132" t="s">
        <v>159</v>
      </c>
      <c r="C41" s="132"/>
      <c r="D41" s="132"/>
      <c r="E41" s="27"/>
      <c r="F41" s="27"/>
      <c r="G41" s="27"/>
      <c r="H41" s="27"/>
      <c r="I41" s="27"/>
      <c r="J41" s="27"/>
      <c r="K41" s="29">
        <f>K32</f>
        <v>0</v>
      </c>
      <c r="L41" s="27"/>
      <c r="M41" s="27"/>
      <c r="N41" s="30"/>
      <c r="O41" s="30"/>
      <c r="P41" s="27"/>
      <c r="Q41" s="27"/>
      <c r="R41" s="27"/>
      <c r="S41" s="27"/>
      <c r="T41" s="27"/>
      <c r="U41" s="27"/>
      <c r="V41" s="27"/>
      <c r="W41" s="13"/>
      <c r="X41" s="136"/>
      <c r="Y41" s="136"/>
      <c r="Z41" s="136"/>
      <c r="AA41" s="136"/>
      <c r="AB41" s="136"/>
      <c r="AC41" s="136"/>
      <c r="AD41" s="136"/>
      <c r="AE41" s="136"/>
      <c r="AF41" s="136"/>
      <c r="AG41" s="136"/>
      <c r="AH41" s="136"/>
      <c r="AI41" s="136"/>
      <c r="AJ41" s="136"/>
      <c r="AK41" s="13"/>
    </row>
    <row r="42" spans="1:37" x14ac:dyDescent="0.2">
      <c r="A42" s="27"/>
      <c r="B42" s="13"/>
      <c r="C42" s="13"/>
      <c r="D42" s="13"/>
      <c r="E42" s="28"/>
      <c r="F42" s="13"/>
      <c r="G42" s="13"/>
      <c r="H42" s="13"/>
      <c r="I42" s="13"/>
      <c r="J42" s="13"/>
      <c r="K42" s="13"/>
      <c r="L42" s="13"/>
      <c r="M42" s="27"/>
      <c r="N42" s="13"/>
      <c r="O42" s="13"/>
      <c r="P42" s="27"/>
      <c r="Q42" s="27"/>
      <c r="R42" s="27"/>
      <c r="S42" s="27"/>
      <c r="T42" s="27"/>
      <c r="U42" s="27"/>
      <c r="V42" s="27"/>
      <c r="W42" s="13"/>
      <c r="X42" s="131"/>
      <c r="Y42" s="131"/>
      <c r="Z42" s="131"/>
      <c r="AA42" s="131"/>
      <c r="AB42" s="131"/>
      <c r="AC42" s="131"/>
      <c r="AD42" s="131"/>
      <c r="AE42" s="131"/>
      <c r="AF42" s="131"/>
      <c r="AG42" s="131"/>
      <c r="AH42" s="131"/>
      <c r="AI42" s="131"/>
      <c r="AJ42" s="131"/>
      <c r="AK42" s="13"/>
    </row>
    <row r="43" spans="1:37" x14ac:dyDescent="0.2">
      <c r="A43" s="66"/>
      <c r="B43" s="132" t="s">
        <v>152</v>
      </c>
      <c r="C43" s="132"/>
      <c r="D43" s="132"/>
      <c r="E43" s="66"/>
      <c r="F43" s="66"/>
      <c r="G43" s="66"/>
      <c r="H43" s="66"/>
      <c r="I43" s="66"/>
      <c r="J43" s="66"/>
      <c r="K43" s="67">
        <f>AJ30</f>
        <v>0</v>
      </c>
      <c r="L43" s="66"/>
      <c r="M43" s="66"/>
      <c r="N43" s="68"/>
      <c r="O43" s="68"/>
      <c r="P43" s="66"/>
      <c r="Q43" s="66"/>
      <c r="R43" s="66"/>
      <c r="S43" s="66"/>
      <c r="T43" s="66"/>
      <c r="U43" s="66"/>
      <c r="V43" s="66"/>
      <c r="W43" s="13"/>
      <c r="X43" s="133"/>
      <c r="Y43" s="133"/>
      <c r="Z43" s="133"/>
      <c r="AA43" s="133"/>
      <c r="AB43" s="133"/>
      <c r="AC43" s="133"/>
      <c r="AD43" s="133"/>
      <c r="AE43" s="133"/>
      <c r="AF43" s="133"/>
      <c r="AG43" s="133"/>
      <c r="AH43" s="133"/>
      <c r="AI43" s="133"/>
      <c r="AJ43" s="133"/>
      <c r="AK43" s="13"/>
    </row>
    <row r="44" spans="1:37" ht="5.0999999999999996" customHeight="1" x14ac:dyDescent="0.2">
      <c r="A44" s="27"/>
      <c r="B44" s="13"/>
      <c r="C44" s="13"/>
      <c r="D44" s="13"/>
      <c r="E44" s="28"/>
      <c r="F44" s="13"/>
      <c r="G44" s="13"/>
      <c r="H44" s="13"/>
      <c r="I44" s="13"/>
      <c r="J44" s="13"/>
      <c r="K44" s="13"/>
      <c r="L44" s="13"/>
      <c r="M44" s="27"/>
      <c r="N44" s="13"/>
      <c r="O44" s="13"/>
      <c r="P44" s="27"/>
      <c r="Q44" s="27"/>
      <c r="R44" s="27"/>
      <c r="S44" s="27"/>
      <c r="T44" s="27"/>
      <c r="U44" s="27"/>
      <c r="V44" s="27"/>
      <c r="W44" s="13"/>
      <c r="X44" s="133"/>
      <c r="Y44" s="133"/>
      <c r="Z44" s="133"/>
      <c r="AA44" s="133"/>
      <c r="AB44" s="133"/>
      <c r="AC44" s="133"/>
      <c r="AD44" s="133"/>
      <c r="AE44" s="133"/>
      <c r="AF44" s="133"/>
      <c r="AG44" s="133"/>
      <c r="AH44" s="133"/>
      <c r="AI44" s="133"/>
      <c r="AJ44" s="133"/>
      <c r="AK44" s="13"/>
    </row>
    <row r="45" spans="1:37" x14ac:dyDescent="0.2">
      <c r="A45" s="66"/>
      <c r="B45" s="132" t="s">
        <v>162</v>
      </c>
      <c r="C45" s="132"/>
      <c r="D45" s="132"/>
      <c r="E45" s="132"/>
      <c r="F45" s="132"/>
      <c r="G45" s="66"/>
      <c r="H45" s="66"/>
      <c r="I45" s="66"/>
      <c r="J45" s="66"/>
      <c r="K45" s="67">
        <f>AJ33</f>
        <v>0</v>
      </c>
      <c r="L45" s="66"/>
      <c r="M45" s="66"/>
      <c r="N45" s="68"/>
      <c r="O45" s="68"/>
      <c r="P45" s="66"/>
      <c r="Q45" s="66"/>
      <c r="R45" s="66"/>
      <c r="S45" s="66"/>
      <c r="T45" s="66"/>
      <c r="U45" s="66"/>
      <c r="V45" s="66"/>
      <c r="W45" s="13"/>
      <c r="X45" s="133"/>
      <c r="Y45" s="133"/>
      <c r="Z45" s="133"/>
      <c r="AA45" s="133"/>
      <c r="AB45" s="133"/>
      <c r="AC45" s="133"/>
      <c r="AD45" s="133"/>
      <c r="AE45" s="133"/>
      <c r="AF45" s="133"/>
      <c r="AG45" s="133"/>
      <c r="AH45" s="133"/>
      <c r="AI45" s="133"/>
      <c r="AJ45" s="133"/>
      <c r="AK45" s="13"/>
    </row>
    <row r="46" spans="1:37" ht="5.0999999999999996"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8" spans="1:37" x14ac:dyDescent="0.2">
      <c r="P48" s="31"/>
    </row>
    <row r="49" spans="1:23" s="50" customFormat="1" x14ac:dyDescent="0.25">
      <c r="A49" s="52"/>
      <c r="B49" s="52"/>
      <c r="C49" s="52"/>
      <c r="D49" s="52"/>
      <c r="E49" s="52"/>
      <c r="F49" s="52"/>
      <c r="G49" s="52"/>
      <c r="H49" s="52"/>
      <c r="I49" s="52"/>
      <c r="J49" s="52"/>
      <c r="K49" s="52"/>
      <c r="L49" s="52"/>
      <c r="M49" s="52"/>
      <c r="N49" s="52"/>
      <c r="O49" s="52"/>
      <c r="P49" s="52"/>
      <c r="Q49" s="52"/>
      <c r="R49" s="52"/>
      <c r="S49" s="52"/>
      <c r="T49" s="52"/>
      <c r="U49" s="52"/>
      <c r="V49" s="52"/>
      <c r="W49" s="52"/>
    </row>
    <row r="50" spans="1:23" s="50" customFormat="1" ht="15" x14ac:dyDescent="0.25">
      <c r="A50" s="52"/>
      <c r="B50" s="127" t="s">
        <v>132</v>
      </c>
      <c r="C50" s="128"/>
      <c r="D50" s="128"/>
      <c r="E50" s="128"/>
      <c r="F50" s="128"/>
      <c r="G50" s="128"/>
      <c r="H50" s="128"/>
      <c r="I50" s="128"/>
      <c r="J50" s="128"/>
      <c r="K50" s="128"/>
      <c r="L50" s="128"/>
      <c r="M50" s="128"/>
      <c r="N50" s="128"/>
      <c r="O50" s="128"/>
      <c r="P50" s="128"/>
      <c r="Q50" s="128"/>
      <c r="R50" s="128"/>
      <c r="S50" s="128"/>
      <c r="T50" s="128"/>
      <c r="U50" s="128"/>
      <c r="V50" s="129"/>
      <c r="W50" s="52"/>
    </row>
    <row r="51" spans="1:23" s="50" customFormat="1" ht="26.25" customHeight="1" x14ac:dyDescent="0.25">
      <c r="A51" s="52"/>
      <c r="B51" s="123" t="s">
        <v>155</v>
      </c>
      <c r="C51" s="123"/>
      <c r="D51" s="123"/>
      <c r="E51" s="123"/>
      <c r="F51" s="123"/>
      <c r="G51" s="123"/>
      <c r="H51" s="123"/>
      <c r="I51" s="123"/>
      <c r="J51" s="123"/>
      <c r="K51" s="123"/>
      <c r="L51" s="123"/>
      <c r="M51" s="123"/>
      <c r="N51" s="123"/>
      <c r="O51" s="123"/>
      <c r="P51" s="123"/>
      <c r="Q51" s="123"/>
      <c r="R51" s="123"/>
      <c r="S51" s="123"/>
      <c r="T51" s="123"/>
      <c r="U51" s="123"/>
      <c r="V51" s="123"/>
      <c r="W51" s="52"/>
    </row>
    <row r="52" spans="1:23" s="50" customFormat="1" x14ac:dyDescent="0.25">
      <c r="A52" s="52"/>
      <c r="B52" s="125" t="s">
        <v>109</v>
      </c>
      <c r="C52" s="125"/>
      <c r="D52" s="125"/>
      <c r="E52" s="125"/>
      <c r="F52" s="125"/>
      <c r="G52" s="125"/>
      <c r="H52" s="125"/>
      <c r="I52" s="125"/>
      <c r="J52" s="125"/>
      <c r="K52" s="125"/>
      <c r="L52" s="125"/>
      <c r="M52" s="125"/>
      <c r="N52" s="125"/>
      <c r="O52" s="125"/>
      <c r="P52" s="125"/>
      <c r="Q52" s="125"/>
      <c r="R52" s="125"/>
      <c r="S52" s="125"/>
      <c r="T52" s="125"/>
      <c r="U52" s="125"/>
      <c r="V52" s="125"/>
      <c r="W52" s="52"/>
    </row>
    <row r="53" spans="1:23" s="50" customFormat="1" x14ac:dyDescent="0.25">
      <c r="A53" s="52"/>
      <c r="B53" s="130" t="s">
        <v>148</v>
      </c>
      <c r="C53" s="125"/>
      <c r="D53" s="125"/>
      <c r="E53" s="125"/>
      <c r="F53" s="125"/>
      <c r="G53" s="125"/>
      <c r="H53" s="125"/>
      <c r="I53" s="125"/>
      <c r="J53" s="125"/>
      <c r="K53" s="125"/>
      <c r="L53" s="125"/>
      <c r="M53" s="125"/>
      <c r="N53" s="125"/>
      <c r="O53" s="125"/>
      <c r="P53" s="125"/>
      <c r="Q53" s="125"/>
      <c r="R53" s="125"/>
      <c r="S53" s="125"/>
      <c r="T53" s="125"/>
      <c r="U53" s="125"/>
      <c r="V53" s="125"/>
      <c r="W53" s="52"/>
    </row>
    <row r="54" spans="1:23" s="50" customFormat="1" ht="15" customHeight="1" x14ac:dyDescent="0.25">
      <c r="A54" s="52"/>
      <c r="B54" s="125" t="s">
        <v>100</v>
      </c>
      <c r="C54" s="125"/>
      <c r="D54" s="125"/>
      <c r="E54" s="125"/>
      <c r="F54" s="125"/>
      <c r="G54" s="125"/>
      <c r="H54" s="125"/>
      <c r="I54" s="125"/>
      <c r="J54" s="125"/>
      <c r="K54" s="125"/>
      <c r="L54" s="125"/>
      <c r="M54" s="125"/>
      <c r="N54" s="125"/>
      <c r="O54" s="125"/>
      <c r="P54" s="125"/>
      <c r="Q54" s="125"/>
      <c r="R54" s="125"/>
      <c r="S54" s="125"/>
      <c r="T54" s="125"/>
      <c r="U54" s="125"/>
      <c r="V54" s="125"/>
      <c r="W54" s="52"/>
    </row>
    <row r="55" spans="1:23" s="50" customFormat="1" ht="15" customHeight="1" x14ac:dyDescent="0.25">
      <c r="A55" s="52"/>
      <c r="B55" s="125" t="s">
        <v>101</v>
      </c>
      <c r="C55" s="125"/>
      <c r="D55" s="125"/>
      <c r="E55" s="125"/>
      <c r="F55" s="125"/>
      <c r="G55" s="125"/>
      <c r="H55" s="125"/>
      <c r="I55" s="125"/>
      <c r="J55" s="125"/>
      <c r="K55" s="125"/>
      <c r="L55" s="125"/>
      <c r="M55" s="125"/>
      <c r="N55" s="125"/>
      <c r="O55" s="125"/>
      <c r="P55" s="125"/>
      <c r="Q55" s="125"/>
      <c r="R55" s="125"/>
      <c r="S55" s="125"/>
      <c r="T55" s="125"/>
      <c r="U55" s="125"/>
      <c r="V55" s="125"/>
      <c r="W55" s="52"/>
    </row>
    <row r="56" spans="1:23" s="50" customFormat="1" ht="15" customHeight="1" x14ac:dyDescent="0.25">
      <c r="A56" s="52"/>
      <c r="B56" s="125" t="s">
        <v>102</v>
      </c>
      <c r="C56" s="125"/>
      <c r="D56" s="125"/>
      <c r="E56" s="125"/>
      <c r="F56" s="125"/>
      <c r="G56" s="125"/>
      <c r="H56" s="125"/>
      <c r="I56" s="125"/>
      <c r="J56" s="125"/>
      <c r="K56" s="125"/>
      <c r="L56" s="125"/>
      <c r="M56" s="125"/>
      <c r="N56" s="125"/>
      <c r="O56" s="125"/>
      <c r="P56" s="125"/>
      <c r="Q56" s="125"/>
      <c r="R56" s="125"/>
      <c r="S56" s="125"/>
      <c r="T56" s="125"/>
      <c r="U56" s="125"/>
      <c r="V56" s="125"/>
      <c r="W56" s="52"/>
    </row>
    <row r="57" spans="1:23" s="50" customFormat="1" ht="15" customHeight="1" x14ac:dyDescent="0.25">
      <c r="A57" s="52"/>
      <c r="B57" s="125" t="s">
        <v>103</v>
      </c>
      <c r="C57" s="125"/>
      <c r="D57" s="125"/>
      <c r="E57" s="125"/>
      <c r="F57" s="125"/>
      <c r="G57" s="125"/>
      <c r="H57" s="125"/>
      <c r="I57" s="125"/>
      <c r="J57" s="125"/>
      <c r="K57" s="125"/>
      <c r="L57" s="125"/>
      <c r="M57" s="125"/>
      <c r="N57" s="125"/>
      <c r="O57" s="125"/>
      <c r="P57" s="125"/>
      <c r="Q57" s="125"/>
      <c r="R57" s="125"/>
      <c r="S57" s="125"/>
      <c r="T57" s="125"/>
      <c r="U57" s="125"/>
      <c r="V57" s="125"/>
      <c r="W57" s="52"/>
    </row>
    <row r="58" spans="1:23" s="50" customFormat="1" ht="15" customHeight="1" x14ac:dyDescent="0.25">
      <c r="A58" s="52"/>
      <c r="B58" s="125" t="s">
        <v>104</v>
      </c>
      <c r="C58" s="125"/>
      <c r="D58" s="125"/>
      <c r="E58" s="125"/>
      <c r="F58" s="125"/>
      <c r="G58" s="125"/>
      <c r="H58" s="125"/>
      <c r="I58" s="125"/>
      <c r="J58" s="125"/>
      <c r="K58" s="125"/>
      <c r="L58" s="125"/>
      <c r="M58" s="125"/>
      <c r="N58" s="125"/>
      <c r="O58" s="125"/>
      <c r="P58" s="125"/>
      <c r="Q58" s="125"/>
      <c r="R58" s="125"/>
      <c r="S58" s="125"/>
      <c r="T58" s="125"/>
      <c r="U58" s="125"/>
      <c r="V58" s="125"/>
      <c r="W58" s="52"/>
    </row>
    <row r="59" spans="1:23" s="50" customFormat="1" ht="30" customHeight="1" x14ac:dyDescent="0.25">
      <c r="A59" s="52"/>
      <c r="B59" s="124" t="s">
        <v>105</v>
      </c>
      <c r="C59" s="124"/>
      <c r="D59" s="124"/>
      <c r="E59" s="124"/>
      <c r="F59" s="124"/>
      <c r="G59" s="124"/>
      <c r="H59" s="124"/>
      <c r="I59" s="124"/>
      <c r="J59" s="124"/>
      <c r="K59" s="124"/>
      <c r="L59" s="124"/>
      <c r="M59" s="124"/>
      <c r="N59" s="124"/>
      <c r="O59" s="124"/>
      <c r="P59" s="124"/>
      <c r="Q59" s="124"/>
      <c r="R59" s="124"/>
      <c r="S59" s="124"/>
      <c r="T59" s="124"/>
      <c r="U59" s="124"/>
      <c r="V59" s="124"/>
      <c r="W59" s="52"/>
    </row>
    <row r="60" spans="1:23" s="50" customFormat="1" ht="30" customHeight="1" x14ac:dyDescent="0.25">
      <c r="A60" s="52"/>
      <c r="B60" s="123" t="s">
        <v>106</v>
      </c>
      <c r="C60" s="123"/>
      <c r="D60" s="123"/>
      <c r="E60" s="123"/>
      <c r="F60" s="123"/>
      <c r="G60" s="123"/>
      <c r="H60" s="123"/>
      <c r="I60" s="123"/>
      <c r="J60" s="123"/>
      <c r="K60" s="123"/>
      <c r="L60" s="123"/>
      <c r="M60" s="123"/>
      <c r="N60" s="123"/>
      <c r="O60" s="123"/>
      <c r="P60" s="123"/>
      <c r="Q60" s="123"/>
      <c r="R60" s="123"/>
      <c r="S60" s="123"/>
      <c r="T60" s="123"/>
      <c r="U60" s="123"/>
      <c r="V60" s="123"/>
      <c r="W60" s="52"/>
    </row>
    <row r="61" spans="1:23" s="50" customFormat="1" ht="30" customHeight="1" x14ac:dyDescent="0.25">
      <c r="A61" s="52"/>
      <c r="B61" s="126" t="s">
        <v>107</v>
      </c>
      <c r="C61" s="123"/>
      <c r="D61" s="123"/>
      <c r="E61" s="123"/>
      <c r="F61" s="123"/>
      <c r="G61" s="123"/>
      <c r="H61" s="123"/>
      <c r="I61" s="123"/>
      <c r="J61" s="123"/>
      <c r="K61" s="123"/>
      <c r="L61" s="123"/>
      <c r="M61" s="123"/>
      <c r="N61" s="123"/>
      <c r="O61" s="123"/>
      <c r="P61" s="123"/>
      <c r="Q61" s="123"/>
      <c r="R61" s="123"/>
      <c r="S61" s="123"/>
      <c r="T61" s="123"/>
      <c r="U61" s="123"/>
      <c r="V61" s="123"/>
      <c r="W61" s="52"/>
    </row>
    <row r="62" spans="1:23" s="50" customFormat="1" ht="45" customHeight="1" x14ac:dyDescent="0.25">
      <c r="A62" s="52"/>
      <c r="B62" s="123" t="s">
        <v>108</v>
      </c>
      <c r="C62" s="123"/>
      <c r="D62" s="123"/>
      <c r="E62" s="123"/>
      <c r="F62" s="123"/>
      <c r="G62" s="123"/>
      <c r="H62" s="123"/>
      <c r="I62" s="123"/>
      <c r="J62" s="123"/>
      <c r="K62" s="123"/>
      <c r="L62" s="123"/>
      <c r="M62" s="123"/>
      <c r="N62" s="123"/>
      <c r="O62" s="123"/>
      <c r="P62" s="123"/>
      <c r="Q62" s="123"/>
      <c r="R62" s="123"/>
      <c r="S62" s="123"/>
      <c r="T62" s="123"/>
      <c r="U62" s="123"/>
      <c r="V62" s="123"/>
      <c r="W62" s="52"/>
    </row>
    <row r="63" spans="1:23" s="50" customFormat="1" ht="38.25" customHeight="1" x14ac:dyDescent="0.25">
      <c r="A63" s="52"/>
      <c r="B63" s="124" t="s">
        <v>133</v>
      </c>
      <c r="C63" s="124"/>
      <c r="D63" s="124"/>
      <c r="E63" s="124"/>
      <c r="F63" s="124"/>
      <c r="G63" s="124"/>
      <c r="H63" s="124"/>
      <c r="I63" s="124"/>
      <c r="J63" s="124"/>
      <c r="K63" s="124"/>
      <c r="L63" s="124"/>
      <c r="M63" s="124"/>
      <c r="N63" s="124"/>
      <c r="O63" s="124"/>
      <c r="P63" s="124"/>
      <c r="Q63" s="124"/>
      <c r="R63" s="124"/>
      <c r="S63" s="124"/>
      <c r="T63" s="124"/>
      <c r="U63" s="124"/>
      <c r="V63" s="124"/>
      <c r="W63" s="52"/>
    </row>
    <row r="64" spans="1:23" s="50" customFormat="1" ht="30" customHeight="1" x14ac:dyDescent="0.25">
      <c r="A64" s="52"/>
      <c r="B64" s="123" t="s">
        <v>110</v>
      </c>
      <c r="C64" s="123"/>
      <c r="D64" s="123"/>
      <c r="E64" s="123"/>
      <c r="F64" s="123"/>
      <c r="G64" s="123"/>
      <c r="H64" s="123"/>
      <c r="I64" s="123"/>
      <c r="J64" s="123"/>
      <c r="K64" s="123"/>
      <c r="L64" s="123"/>
      <c r="M64" s="123"/>
      <c r="N64" s="123"/>
      <c r="O64" s="123"/>
      <c r="P64" s="123"/>
      <c r="Q64" s="123"/>
      <c r="R64" s="123"/>
      <c r="S64" s="123"/>
      <c r="T64" s="123"/>
      <c r="U64" s="123"/>
      <c r="V64" s="123"/>
      <c r="W64" s="52"/>
    </row>
    <row r="65" spans="1:23" s="50" customFormat="1" ht="12.75" customHeight="1" x14ac:dyDescent="0.25">
      <c r="A65" s="52"/>
      <c r="B65" s="53"/>
      <c r="C65" s="53"/>
      <c r="D65" s="53"/>
      <c r="E65" s="53"/>
      <c r="F65" s="53"/>
      <c r="G65" s="53"/>
      <c r="H65" s="53"/>
      <c r="I65" s="53"/>
      <c r="J65" s="53"/>
      <c r="K65" s="53"/>
      <c r="L65" s="53"/>
      <c r="M65" s="53"/>
      <c r="N65" s="53"/>
      <c r="O65" s="53"/>
      <c r="P65" s="53"/>
      <c r="Q65" s="53"/>
      <c r="R65" s="53"/>
      <c r="S65" s="53"/>
      <c r="T65" s="53"/>
      <c r="U65" s="53"/>
      <c r="V65" s="53"/>
      <c r="W65" s="52"/>
    </row>
    <row r="66" spans="1:23" s="50" customFormat="1" x14ac:dyDescent="0.25">
      <c r="B66" s="51"/>
      <c r="C66" s="51"/>
      <c r="D66" s="51"/>
      <c r="E66" s="51"/>
      <c r="F66" s="51"/>
      <c r="G66" s="51"/>
      <c r="H66" s="51"/>
      <c r="I66" s="51"/>
      <c r="J66" s="51"/>
      <c r="K66" s="51"/>
      <c r="L66" s="51"/>
      <c r="M66" s="51"/>
      <c r="N66" s="51"/>
      <c r="O66" s="51"/>
      <c r="P66" s="51"/>
      <c r="Q66" s="51"/>
      <c r="R66" s="51"/>
      <c r="S66" s="51"/>
      <c r="T66" s="51"/>
      <c r="U66" s="51"/>
      <c r="V66" s="51"/>
    </row>
  </sheetData>
  <sheetProtection selectLockedCells="1"/>
  <mergeCells count="79">
    <mergeCell ref="B2:V2"/>
    <mergeCell ref="B3:V3"/>
    <mergeCell ref="B4:V4"/>
    <mergeCell ref="B6:V6"/>
    <mergeCell ref="B7:D7"/>
    <mergeCell ref="H7:J7"/>
    <mergeCell ref="M7:N7"/>
    <mergeCell ref="P7:Q7"/>
    <mergeCell ref="S7:T7"/>
    <mergeCell ref="S10:T10"/>
    <mergeCell ref="B12:F12"/>
    <mergeCell ref="H12:K12"/>
    <mergeCell ref="M12:V12"/>
    <mergeCell ref="B8:D8"/>
    <mergeCell ref="H8:J8"/>
    <mergeCell ref="M8:N8"/>
    <mergeCell ref="P8:Q8"/>
    <mergeCell ref="S8:T8"/>
    <mergeCell ref="B9:D9"/>
    <mergeCell ref="H9:J9"/>
    <mergeCell ref="M9:N9"/>
    <mergeCell ref="P9:Q9"/>
    <mergeCell ref="S9:T9"/>
    <mergeCell ref="B17:D17"/>
    <mergeCell ref="B10:D10"/>
    <mergeCell ref="H10:J10"/>
    <mergeCell ref="M10:N10"/>
    <mergeCell ref="P10:Q10"/>
    <mergeCell ref="X12:AJ12"/>
    <mergeCell ref="B13:D13"/>
    <mergeCell ref="B14:D14"/>
    <mergeCell ref="B15:D15"/>
    <mergeCell ref="B16:D16"/>
    <mergeCell ref="B29:D29"/>
    <mergeCell ref="B18:D18"/>
    <mergeCell ref="B19:D19"/>
    <mergeCell ref="B20:D20"/>
    <mergeCell ref="B21:D21"/>
    <mergeCell ref="B22:D22"/>
    <mergeCell ref="B23:D23"/>
    <mergeCell ref="B24:D24"/>
    <mergeCell ref="B25:D25"/>
    <mergeCell ref="B26:D26"/>
    <mergeCell ref="B27:D27"/>
    <mergeCell ref="B28:D28"/>
    <mergeCell ref="B30:D30"/>
    <mergeCell ref="U30:V30"/>
    <mergeCell ref="B32:D32"/>
    <mergeCell ref="U32:V32"/>
    <mergeCell ref="U33:V33"/>
    <mergeCell ref="X35:AJ35"/>
    <mergeCell ref="B37:D37"/>
    <mergeCell ref="X37:Y37"/>
    <mergeCell ref="X38:AJ41"/>
    <mergeCell ref="B39:D39"/>
    <mergeCell ref="H39:J39"/>
    <mergeCell ref="B41:D41"/>
    <mergeCell ref="B35:D35"/>
    <mergeCell ref="B55:V55"/>
    <mergeCell ref="X42:AJ42"/>
    <mergeCell ref="B43:D43"/>
    <mergeCell ref="X43:AJ43"/>
    <mergeCell ref="X44:AJ44"/>
    <mergeCell ref="B45:F45"/>
    <mergeCell ref="X45:AJ45"/>
    <mergeCell ref="B50:V50"/>
    <mergeCell ref="B51:V51"/>
    <mergeCell ref="B52:V52"/>
    <mergeCell ref="B53:V53"/>
    <mergeCell ref="B54:V54"/>
    <mergeCell ref="B62:V62"/>
    <mergeCell ref="B63:V63"/>
    <mergeCell ref="B64:V64"/>
    <mergeCell ref="B56:V56"/>
    <mergeCell ref="B57:V57"/>
    <mergeCell ref="B58:V58"/>
    <mergeCell ref="B59:V59"/>
    <mergeCell ref="B60:V60"/>
    <mergeCell ref="B61:V61"/>
  </mergeCells>
  <conditionalFormatting sqref="K45">
    <cfRule type="cellIs" dxfId="6" priority="1" operator="greaterThan">
      <formula>0</formula>
    </cfRule>
  </conditionalFormatting>
  <printOptions verticalCentered="1"/>
  <pageMargins left="0.75" right="0.75" top="1" bottom="1" header="0.5" footer="0.5"/>
  <pageSetup paperSize="5" scale="67" orientation="landscape"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E7B9-69F2-4492-965D-1BADCF859C9F}">
  <sheetPr>
    <tabColor rgb="FF0070C0"/>
    <pageSetUpPr fitToPage="1"/>
  </sheetPr>
  <dimension ref="A1:AK66"/>
  <sheetViews>
    <sheetView topLeftCell="A16" zoomScale="80" zoomScaleNormal="80" workbookViewId="0">
      <selection activeCell="O45" sqref="O45"/>
    </sheetView>
  </sheetViews>
  <sheetFormatPr defaultRowHeight="12.75" x14ac:dyDescent="0.2"/>
  <cols>
    <col min="1" max="1" width="0.85546875" style="9" customWidth="1"/>
    <col min="2" max="4" width="12.85546875" style="9" customWidth="1"/>
    <col min="5" max="5" width="0.85546875" style="9" customWidth="1"/>
    <col min="6" max="6" width="11.7109375" style="9" bestFit="1" customWidth="1"/>
    <col min="7" max="7" width="0.85546875" style="9" customWidth="1"/>
    <col min="8" max="8" width="9.28515625" style="9" bestFit="1" customWidth="1"/>
    <col min="9" max="9" width="13.28515625" style="9" customWidth="1"/>
    <col min="10" max="10" width="6.28515625" style="9" customWidth="1"/>
    <col min="11" max="11" width="9.28515625" style="9" customWidth="1"/>
    <col min="12" max="12" width="0.85546875" style="9" customWidth="1"/>
    <col min="13" max="13" width="12.7109375" style="9" customWidth="1"/>
    <col min="14" max="14" width="9.5703125" style="9" customWidth="1"/>
    <col min="15" max="16" width="10.7109375" style="9" customWidth="1"/>
    <col min="17" max="18" width="12.7109375" style="9" customWidth="1"/>
    <col min="19" max="20" width="11.42578125" style="9" customWidth="1"/>
    <col min="21" max="22" width="12.7109375" style="9" customWidth="1"/>
    <col min="23" max="23" width="0.85546875" style="9" customWidth="1"/>
    <col min="24" max="16384" width="9.140625" style="9"/>
  </cols>
  <sheetData>
    <row r="1" spans="1:37" ht="5.25" customHeight="1" x14ac:dyDescent="0.2">
      <c r="A1" s="13"/>
      <c r="B1" s="13"/>
      <c r="C1" s="13"/>
      <c r="D1" s="13"/>
      <c r="E1" s="13"/>
      <c r="F1" s="13"/>
      <c r="G1" s="13"/>
      <c r="H1" s="13"/>
      <c r="I1" s="13"/>
      <c r="J1" s="13"/>
      <c r="K1" s="13"/>
      <c r="L1" s="13"/>
      <c r="M1" s="13"/>
      <c r="N1" s="13"/>
      <c r="O1" s="13"/>
      <c r="P1" s="13"/>
      <c r="Q1" s="13"/>
      <c r="R1" s="13"/>
      <c r="S1" s="13"/>
      <c r="T1" s="13"/>
      <c r="U1" s="13"/>
      <c r="V1" s="13"/>
      <c r="W1" s="13"/>
    </row>
    <row r="2" spans="1:37" ht="23.25" x14ac:dyDescent="0.2">
      <c r="A2" s="36"/>
      <c r="B2" s="171" t="s">
        <v>111</v>
      </c>
      <c r="C2" s="171"/>
      <c r="D2" s="171"/>
      <c r="E2" s="171"/>
      <c r="F2" s="171"/>
      <c r="G2" s="171"/>
      <c r="H2" s="171"/>
      <c r="I2" s="171"/>
      <c r="J2" s="171"/>
      <c r="K2" s="171"/>
      <c r="L2" s="171"/>
      <c r="M2" s="171"/>
      <c r="N2" s="171"/>
      <c r="O2" s="171"/>
      <c r="P2" s="171"/>
      <c r="Q2" s="171"/>
      <c r="R2" s="171"/>
      <c r="S2" s="171"/>
      <c r="T2" s="171"/>
      <c r="U2" s="171"/>
      <c r="V2" s="171"/>
      <c r="W2" s="13"/>
    </row>
    <row r="3" spans="1:37" ht="18.75" x14ac:dyDescent="0.2">
      <c r="A3" s="36"/>
      <c r="B3" s="172" t="s">
        <v>55</v>
      </c>
      <c r="C3" s="172"/>
      <c r="D3" s="172"/>
      <c r="E3" s="172"/>
      <c r="F3" s="172"/>
      <c r="G3" s="172"/>
      <c r="H3" s="172"/>
      <c r="I3" s="172"/>
      <c r="J3" s="172"/>
      <c r="K3" s="172"/>
      <c r="L3" s="172"/>
      <c r="M3" s="172"/>
      <c r="N3" s="172"/>
      <c r="O3" s="172"/>
      <c r="P3" s="172"/>
      <c r="Q3" s="172"/>
      <c r="R3" s="172"/>
      <c r="S3" s="172"/>
      <c r="T3" s="172"/>
      <c r="U3" s="172"/>
      <c r="V3" s="172"/>
      <c r="W3" s="13"/>
    </row>
    <row r="4" spans="1:37" ht="15" x14ac:dyDescent="0.2">
      <c r="A4" s="36"/>
      <c r="B4" s="174" t="s">
        <v>56</v>
      </c>
      <c r="C4" s="174"/>
      <c r="D4" s="174"/>
      <c r="E4" s="174"/>
      <c r="F4" s="174"/>
      <c r="G4" s="174"/>
      <c r="H4" s="174"/>
      <c r="I4" s="174"/>
      <c r="J4" s="174"/>
      <c r="K4" s="174"/>
      <c r="L4" s="174"/>
      <c r="M4" s="174"/>
      <c r="N4" s="174"/>
      <c r="O4" s="174"/>
      <c r="P4" s="174"/>
      <c r="Q4" s="174"/>
      <c r="R4" s="174"/>
      <c r="S4" s="174"/>
      <c r="T4" s="174"/>
      <c r="U4" s="174"/>
      <c r="V4" s="174"/>
      <c r="W4" s="13"/>
    </row>
    <row r="5" spans="1:37" ht="4.5" customHeight="1" x14ac:dyDescent="0.2">
      <c r="A5" s="36"/>
      <c r="B5" s="37"/>
      <c r="C5" s="37"/>
      <c r="D5" s="37"/>
      <c r="E5" s="37"/>
      <c r="F5" s="37"/>
      <c r="G5" s="37"/>
      <c r="H5" s="37"/>
      <c r="I5" s="37"/>
      <c r="J5" s="37"/>
      <c r="K5" s="37"/>
      <c r="L5" s="37"/>
      <c r="M5" s="37"/>
      <c r="N5" s="37"/>
      <c r="O5" s="37"/>
      <c r="P5" s="37"/>
      <c r="Q5" s="37"/>
      <c r="R5" s="37"/>
      <c r="S5" s="37"/>
      <c r="T5" s="37"/>
      <c r="U5" s="37"/>
      <c r="V5" s="37"/>
      <c r="W5" s="13"/>
    </row>
    <row r="6" spans="1:37" ht="15" x14ac:dyDescent="0.2">
      <c r="A6" s="36"/>
      <c r="B6" s="176" t="s">
        <v>128</v>
      </c>
      <c r="C6" s="176"/>
      <c r="D6" s="176"/>
      <c r="E6" s="176"/>
      <c r="F6" s="176"/>
      <c r="G6" s="176"/>
      <c r="H6" s="176"/>
      <c r="I6" s="176"/>
      <c r="J6" s="176"/>
      <c r="K6" s="176"/>
      <c r="L6" s="176"/>
      <c r="M6" s="176"/>
      <c r="N6" s="176"/>
      <c r="O6" s="176"/>
      <c r="P6" s="176"/>
      <c r="Q6" s="176"/>
      <c r="R6" s="176"/>
      <c r="S6" s="176"/>
      <c r="T6" s="176"/>
      <c r="U6" s="176"/>
      <c r="V6" s="176"/>
      <c r="W6" s="13"/>
    </row>
    <row r="7" spans="1:37" ht="15" customHeight="1" x14ac:dyDescent="0.2">
      <c r="A7" s="36"/>
      <c r="B7" s="177" t="s">
        <v>119</v>
      </c>
      <c r="C7" s="177"/>
      <c r="D7" s="177"/>
      <c r="E7" s="54"/>
      <c r="F7" s="76">
        <v>10000000</v>
      </c>
      <c r="G7" s="13"/>
      <c r="H7" s="170" t="s">
        <v>124</v>
      </c>
      <c r="I7" s="170"/>
      <c r="J7" s="170"/>
      <c r="K7" s="78">
        <v>5</v>
      </c>
      <c r="L7" s="34"/>
      <c r="M7" s="162" t="s">
        <v>112</v>
      </c>
      <c r="N7" s="163"/>
      <c r="O7" s="80">
        <v>6500</v>
      </c>
      <c r="P7" s="162" t="s">
        <v>129</v>
      </c>
      <c r="Q7" s="163"/>
      <c r="R7" s="80">
        <v>6200</v>
      </c>
      <c r="S7" s="162" t="s">
        <v>125</v>
      </c>
      <c r="T7" s="163"/>
      <c r="U7" s="80">
        <v>123</v>
      </c>
      <c r="V7" s="10"/>
      <c r="W7" s="13"/>
    </row>
    <row r="8" spans="1:37" ht="15" customHeight="1" x14ac:dyDescent="0.2">
      <c r="A8" s="36"/>
      <c r="B8" s="160" t="s">
        <v>120</v>
      </c>
      <c r="C8" s="160"/>
      <c r="D8" s="160"/>
      <c r="E8" s="32"/>
      <c r="F8" s="77">
        <v>1500000</v>
      </c>
      <c r="G8" s="13"/>
      <c r="H8" s="170" t="s">
        <v>123</v>
      </c>
      <c r="I8" s="170"/>
      <c r="J8" s="170"/>
      <c r="K8" s="78">
        <v>5</v>
      </c>
      <c r="L8" s="34"/>
      <c r="M8" s="162" t="s">
        <v>113</v>
      </c>
      <c r="N8" s="163"/>
      <c r="O8" s="81">
        <v>1200</v>
      </c>
      <c r="P8" s="162" t="s">
        <v>130</v>
      </c>
      <c r="Q8" s="163"/>
      <c r="R8" s="81">
        <v>450</v>
      </c>
      <c r="S8" s="162" t="s">
        <v>126</v>
      </c>
      <c r="T8" s="163"/>
      <c r="U8" s="81">
        <v>123</v>
      </c>
      <c r="V8" s="10"/>
      <c r="W8" s="13"/>
    </row>
    <row r="9" spans="1:37" ht="15.75" customHeight="1" x14ac:dyDescent="0.25">
      <c r="A9" s="37"/>
      <c r="B9" s="160" t="s">
        <v>3</v>
      </c>
      <c r="C9" s="160"/>
      <c r="D9" s="160"/>
      <c r="E9" s="33"/>
      <c r="F9" s="55">
        <f>F8/F7</f>
        <v>0.15</v>
      </c>
      <c r="G9" s="13"/>
      <c r="H9" s="170" t="s">
        <v>115</v>
      </c>
      <c r="I9" s="170"/>
      <c r="J9" s="170"/>
      <c r="K9" s="78">
        <v>100</v>
      </c>
      <c r="L9" s="34"/>
      <c r="M9" s="162" t="s">
        <v>116</v>
      </c>
      <c r="N9" s="163"/>
      <c r="O9" s="81">
        <v>200</v>
      </c>
      <c r="P9" s="162" t="s">
        <v>121</v>
      </c>
      <c r="Q9" s="163"/>
      <c r="R9" s="81">
        <v>7000</v>
      </c>
      <c r="S9" s="162" t="s">
        <v>125</v>
      </c>
      <c r="T9" s="163"/>
      <c r="U9" s="81">
        <v>123</v>
      </c>
      <c r="V9" s="12"/>
      <c r="W9" s="13"/>
    </row>
    <row r="10" spans="1:37" ht="15.75" customHeight="1" x14ac:dyDescent="0.25">
      <c r="A10" s="37"/>
      <c r="B10" s="160" t="s">
        <v>78</v>
      </c>
      <c r="C10" s="160"/>
      <c r="D10" s="160"/>
      <c r="E10" s="35"/>
      <c r="F10" s="11">
        <f>F8*0.1</f>
        <v>150000</v>
      </c>
      <c r="G10" s="13"/>
      <c r="H10" s="161" t="s">
        <v>114</v>
      </c>
      <c r="I10" s="161"/>
      <c r="J10" s="161"/>
      <c r="K10" s="79">
        <v>10</v>
      </c>
      <c r="L10" s="56"/>
      <c r="M10" s="162" t="s">
        <v>118</v>
      </c>
      <c r="N10" s="163"/>
      <c r="O10" s="81">
        <v>15</v>
      </c>
      <c r="P10" s="162" t="s">
        <v>122</v>
      </c>
      <c r="Q10" s="163"/>
      <c r="R10" s="81">
        <v>120</v>
      </c>
      <c r="S10" s="162" t="s">
        <v>126</v>
      </c>
      <c r="T10" s="163"/>
      <c r="U10" s="81">
        <v>123</v>
      </c>
      <c r="V10" s="12"/>
      <c r="W10" s="13"/>
    </row>
    <row r="11" spans="1:37" ht="5.0999999999999996" customHeight="1" thickBot="1"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row>
    <row r="12" spans="1:37" ht="31.5" customHeight="1" thickBot="1" x14ac:dyDescent="0.25">
      <c r="A12" s="13"/>
      <c r="B12" s="164" t="s">
        <v>57</v>
      </c>
      <c r="C12" s="164"/>
      <c r="D12" s="164"/>
      <c r="E12" s="164"/>
      <c r="F12" s="164"/>
      <c r="G12" s="13"/>
      <c r="H12" s="165" t="s">
        <v>58</v>
      </c>
      <c r="I12" s="166"/>
      <c r="J12" s="166"/>
      <c r="K12" s="167"/>
      <c r="L12" s="13"/>
      <c r="M12" s="168" t="s">
        <v>131</v>
      </c>
      <c r="N12" s="169"/>
      <c r="O12" s="169"/>
      <c r="P12" s="169"/>
      <c r="Q12" s="169"/>
      <c r="R12" s="169"/>
      <c r="S12" s="169"/>
      <c r="T12" s="169"/>
      <c r="U12" s="169"/>
      <c r="V12" s="169"/>
      <c r="W12" s="13"/>
      <c r="X12" s="152" t="s">
        <v>127</v>
      </c>
      <c r="Y12" s="153"/>
      <c r="Z12" s="153"/>
      <c r="AA12" s="153"/>
      <c r="AB12" s="153"/>
      <c r="AC12" s="153"/>
      <c r="AD12" s="153"/>
      <c r="AE12" s="153"/>
      <c r="AF12" s="153"/>
      <c r="AG12" s="153"/>
      <c r="AH12" s="153"/>
      <c r="AI12" s="153"/>
      <c r="AJ12" s="153"/>
      <c r="AK12" s="13"/>
    </row>
    <row r="13" spans="1:37" ht="45" customHeight="1" thickBot="1" x14ac:dyDescent="0.25">
      <c r="A13" s="13"/>
      <c r="B13" s="154" t="s">
        <v>183</v>
      </c>
      <c r="C13" s="155"/>
      <c r="D13" s="156"/>
      <c r="E13" s="13"/>
      <c r="F13" s="17" t="s">
        <v>0</v>
      </c>
      <c r="G13" s="18"/>
      <c r="H13" s="17" t="s">
        <v>63</v>
      </c>
      <c r="I13" s="17" t="s">
        <v>64</v>
      </c>
      <c r="J13" s="17" t="s">
        <v>65</v>
      </c>
      <c r="K13" s="17" t="s">
        <v>66</v>
      </c>
      <c r="L13" s="13"/>
      <c r="M13" s="14" t="s">
        <v>84</v>
      </c>
      <c r="N13" s="15" t="s">
        <v>117</v>
      </c>
      <c r="O13" s="15" t="s">
        <v>59</v>
      </c>
      <c r="P13" s="15" t="s">
        <v>1</v>
      </c>
      <c r="Q13" s="15" t="s">
        <v>85</v>
      </c>
      <c r="R13" s="15" t="s">
        <v>60</v>
      </c>
      <c r="S13" s="15" t="s">
        <v>2</v>
      </c>
      <c r="T13" s="15" t="s">
        <v>61</v>
      </c>
      <c r="U13" s="15" t="s">
        <v>99</v>
      </c>
      <c r="V13" s="16" t="s">
        <v>62</v>
      </c>
      <c r="W13" s="13"/>
      <c r="X13" s="44" t="s">
        <v>87</v>
      </c>
      <c r="Y13" s="44" t="s">
        <v>88</v>
      </c>
      <c r="Z13" s="44" t="s">
        <v>89</v>
      </c>
      <c r="AA13" s="44" t="s">
        <v>90</v>
      </c>
      <c r="AB13" s="44" t="s">
        <v>91</v>
      </c>
      <c r="AC13" s="44" t="s">
        <v>92</v>
      </c>
      <c r="AD13" s="44" t="s">
        <v>93</v>
      </c>
      <c r="AE13" s="44" t="s">
        <v>94</v>
      </c>
      <c r="AF13" s="44" t="s">
        <v>95</v>
      </c>
      <c r="AG13" s="44" t="s">
        <v>96</v>
      </c>
      <c r="AH13" s="44" t="s">
        <v>97</v>
      </c>
      <c r="AI13" s="44" t="s">
        <v>98</v>
      </c>
      <c r="AJ13" s="44" t="s">
        <v>0</v>
      </c>
      <c r="AK13" s="13"/>
    </row>
    <row r="14" spans="1:37" x14ac:dyDescent="0.2">
      <c r="A14" s="13"/>
      <c r="B14" s="143" t="s">
        <v>67</v>
      </c>
      <c r="C14" s="144"/>
      <c r="D14" s="145"/>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37" x14ac:dyDescent="0.2">
      <c r="A15" s="13"/>
      <c r="B15" s="149" t="s">
        <v>68</v>
      </c>
      <c r="C15" s="150"/>
      <c r="D15" s="151"/>
      <c r="E15" s="13"/>
      <c r="F15" s="82">
        <v>145000</v>
      </c>
      <c r="G15" s="13"/>
      <c r="H15" s="19">
        <f>F15*M15</f>
        <v>14500</v>
      </c>
      <c r="I15" s="19">
        <v>0</v>
      </c>
      <c r="J15" s="19">
        <v>0</v>
      </c>
      <c r="K15" s="19">
        <f t="shared" ref="K15:K29" si="0">H15-I15-J15</f>
        <v>14500</v>
      </c>
      <c r="L15" s="20"/>
      <c r="M15" s="38">
        <f>10/100</f>
        <v>0.1</v>
      </c>
      <c r="N15" s="47"/>
      <c r="O15" s="47"/>
      <c r="P15" s="47"/>
      <c r="Q15" s="48">
        <f>10/100</f>
        <v>0.1</v>
      </c>
      <c r="R15" s="47"/>
      <c r="S15" s="47"/>
      <c r="T15" s="47"/>
      <c r="U15" s="48">
        <f>(1/5)*0.1</f>
        <v>2.0000000000000004E-2</v>
      </c>
      <c r="V15" s="47"/>
      <c r="W15" s="13"/>
      <c r="X15" s="69">
        <f>K15/12</f>
        <v>1208.3333333333333</v>
      </c>
      <c r="Y15" s="69">
        <f>K15/12</f>
        <v>1208.3333333333333</v>
      </c>
      <c r="Z15" s="69">
        <f>K15/12</f>
        <v>1208.3333333333333</v>
      </c>
      <c r="AA15" s="69">
        <f>K15/12</f>
        <v>1208.3333333333333</v>
      </c>
      <c r="AB15" s="71">
        <v>0</v>
      </c>
      <c r="AC15" s="43"/>
      <c r="AD15" s="43"/>
      <c r="AE15" s="43"/>
      <c r="AF15" s="43"/>
      <c r="AG15" s="43"/>
      <c r="AH15" s="43"/>
      <c r="AI15" s="43"/>
      <c r="AJ15" s="43"/>
      <c r="AK15" s="13"/>
    </row>
    <row r="16" spans="1:37" x14ac:dyDescent="0.2">
      <c r="A16" s="13"/>
      <c r="B16" s="149" t="s">
        <v>69</v>
      </c>
      <c r="C16" s="150"/>
      <c r="D16" s="151"/>
      <c r="E16" s="13"/>
      <c r="F16" s="82">
        <v>125000</v>
      </c>
      <c r="G16" s="13"/>
      <c r="H16" s="19">
        <f>F16*P16</f>
        <v>10367.445054945056</v>
      </c>
      <c r="I16" s="19">
        <v>0</v>
      </c>
      <c r="J16" s="19">
        <v>0</v>
      </c>
      <c r="K16" s="19">
        <f t="shared" si="0"/>
        <v>10367.445054945056</v>
      </c>
      <c r="L16" s="20"/>
      <c r="M16" s="42"/>
      <c r="N16" s="48">
        <f>1200/6500</f>
        <v>0.18461538461538463</v>
      </c>
      <c r="O16" s="48">
        <f>120/7000</f>
        <v>1.7142857142857144E-2</v>
      </c>
      <c r="P16" s="45">
        <f>(N16+O16+Q16+T16)/4</f>
        <v>8.2939560439560439E-2</v>
      </c>
      <c r="Q16" s="48">
        <f>10/100</f>
        <v>0.1</v>
      </c>
      <c r="R16" s="47"/>
      <c r="S16" s="47"/>
      <c r="T16" s="48">
        <f>(4/20)*0.15</f>
        <v>0.03</v>
      </c>
      <c r="U16" s="48">
        <f t="shared" ref="U16" si="1">(1/5)*0.1</f>
        <v>2.0000000000000004E-2</v>
      </c>
      <c r="V16" s="47"/>
      <c r="W16" s="13"/>
      <c r="X16" s="69">
        <f t="shared" ref="X16:X29" si="2">K16/12</f>
        <v>863.95375457875468</v>
      </c>
      <c r="Y16" s="69">
        <f t="shared" ref="Y16:Y29" si="3">K16/12</f>
        <v>863.95375457875468</v>
      </c>
      <c r="Z16" s="69">
        <f t="shared" ref="Z16:Z29" si="4">K16/12</f>
        <v>863.95375457875468</v>
      </c>
      <c r="AA16" s="69">
        <f t="shared" ref="AA16:AA29" si="5">K16/12</f>
        <v>863.95375457875468</v>
      </c>
      <c r="AB16" s="69">
        <f t="shared" ref="AB16:AB29" si="6">K16/12</f>
        <v>863.95375457875468</v>
      </c>
      <c r="AC16" s="43"/>
      <c r="AD16" s="43"/>
      <c r="AE16" s="43"/>
      <c r="AF16" s="43"/>
      <c r="AG16" s="43"/>
      <c r="AH16" s="43"/>
      <c r="AI16" s="43"/>
      <c r="AJ16" s="43"/>
      <c r="AK16" s="13"/>
    </row>
    <row r="17" spans="1:37" x14ac:dyDescent="0.2">
      <c r="A17" s="13"/>
      <c r="B17" s="149" t="s">
        <v>70</v>
      </c>
      <c r="C17" s="150"/>
      <c r="D17" s="151"/>
      <c r="E17" s="13"/>
      <c r="F17" s="82">
        <v>105000</v>
      </c>
      <c r="G17" s="13"/>
      <c r="H17" s="19">
        <f>F17*U17</f>
        <v>10500</v>
      </c>
      <c r="I17" s="19">
        <v>0</v>
      </c>
      <c r="J17" s="19">
        <v>0</v>
      </c>
      <c r="K17" s="19">
        <f t="shared" si="0"/>
        <v>10500</v>
      </c>
      <c r="L17" s="20"/>
      <c r="M17" s="42"/>
      <c r="N17" s="47"/>
      <c r="O17" s="47"/>
      <c r="P17" s="47"/>
      <c r="Q17" s="47"/>
      <c r="R17" s="47"/>
      <c r="S17" s="47"/>
      <c r="T17" s="47"/>
      <c r="U17" s="45">
        <f>(1/5)*0.5</f>
        <v>0.1</v>
      </c>
      <c r="V17" s="49"/>
      <c r="W17" s="13"/>
      <c r="X17" s="69">
        <f t="shared" si="2"/>
        <v>875</v>
      </c>
      <c r="Y17" s="69">
        <f t="shared" si="3"/>
        <v>875</v>
      </c>
      <c r="Z17" s="69">
        <f t="shared" si="4"/>
        <v>875</v>
      </c>
      <c r="AA17" s="69">
        <f t="shared" si="5"/>
        <v>875</v>
      </c>
      <c r="AB17" s="69">
        <f t="shared" si="6"/>
        <v>875</v>
      </c>
      <c r="AC17" s="43"/>
      <c r="AD17" s="43"/>
      <c r="AE17" s="43"/>
      <c r="AF17" s="43"/>
      <c r="AG17" s="43"/>
      <c r="AH17" s="43"/>
      <c r="AI17" s="43"/>
      <c r="AJ17" s="43"/>
      <c r="AK17" s="13"/>
    </row>
    <row r="18" spans="1:37" x14ac:dyDescent="0.2">
      <c r="A18" s="13"/>
      <c r="B18" s="149" t="s">
        <v>71</v>
      </c>
      <c r="C18" s="150"/>
      <c r="D18" s="151"/>
      <c r="E18" s="13"/>
      <c r="F18" s="82">
        <v>300000</v>
      </c>
      <c r="G18" s="13"/>
      <c r="H18" s="19">
        <f>F18*P18</f>
        <v>24881.86813186813</v>
      </c>
      <c r="I18" s="19">
        <v>0</v>
      </c>
      <c r="J18" s="19">
        <v>0</v>
      </c>
      <c r="K18" s="19">
        <f t="shared" si="0"/>
        <v>24881.86813186813</v>
      </c>
      <c r="L18" s="20"/>
      <c r="M18" s="42"/>
      <c r="N18" s="47"/>
      <c r="O18" s="47"/>
      <c r="P18" s="45">
        <f>(N16+O16+Q16+T16)/4</f>
        <v>8.2939560439560439E-2</v>
      </c>
      <c r="Q18" s="47"/>
      <c r="R18" s="47"/>
      <c r="S18" s="47"/>
      <c r="T18" s="47"/>
      <c r="U18" s="47"/>
      <c r="V18" s="47"/>
      <c r="W18" s="13"/>
      <c r="X18" s="69">
        <f t="shared" si="2"/>
        <v>2073.4890109890107</v>
      </c>
      <c r="Y18" s="69">
        <f t="shared" si="3"/>
        <v>2073.4890109890107</v>
      </c>
      <c r="Z18" s="69">
        <f t="shared" si="4"/>
        <v>2073.4890109890107</v>
      </c>
      <c r="AA18" s="69">
        <f t="shared" si="5"/>
        <v>2073.4890109890107</v>
      </c>
      <c r="AB18" s="69">
        <f t="shared" si="6"/>
        <v>2073.4890109890107</v>
      </c>
      <c r="AC18" s="43"/>
      <c r="AD18" s="43"/>
      <c r="AE18" s="43"/>
      <c r="AF18" s="43"/>
      <c r="AG18" s="43"/>
      <c r="AH18" s="43"/>
      <c r="AI18" s="43"/>
      <c r="AJ18" s="43"/>
      <c r="AK18" s="13"/>
    </row>
    <row r="19" spans="1:37" x14ac:dyDescent="0.2">
      <c r="A19" s="13"/>
      <c r="B19" s="149" t="s">
        <v>72</v>
      </c>
      <c r="C19" s="150"/>
      <c r="D19" s="151"/>
      <c r="E19" s="13"/>
      <c r="F19" s="82">
        <v>85000</v>
      </c>
      <c r="G19" s="13"/>
      <c r="H19" s="19">
        <f>F19*P19</f>
        <v>8549.8168498168507</v>
      </c>
      <c r="I19" s="19">
        <v>0</v>
      </c>
      <c r="J19" s="19">
        <v>0</v>
      </c>
      <c r="K19" s="19">
        <f t="shared" si="0"/>
        <v>8549.8168498168507</v>
      </c>
      <c r="L19" s="20"/>
      <c r="M19" s="42"/>
      <c r="N19" s="48">
        <f>1200/6500</f>
        <v>0.18461538461538463</v>
      </c>
      <c r="O19" s="48">
        <f>120/7000</f>
        <v>1.7142857142857144E-2</v>
      </c>
      <c r="P19" s="45">
        <f>(N19+O19+Q19)/3</f>
        <v>0.1005860805860806</v>
      </c>
      <c r="Q19" s="48">
        <f>10/100</f>
        <v>0.1</v>
      </c>
      <c r="R19" s="47"/>
      <c r="S19" s="47"/>
      <c r="T19" s="47"/>
      <c r="U19" s="47"/>
      <c r="V19" s="47"/>
      <c r="W19" s="13"/>
      <c r="X19" s="71">
        <v>1500.25</v>
      </c>
      <c r="Y19" s="69">
        <f t="shared" si="3"/>
        <v>712.48473748473759</v>
      </c>
      <c r="Z19" s="69">
        <f t="shared" si="4"/>
        <v>712.48473748473759</v>
      </c>
      <c r="AA19" s="69">
        <f t="shared" si="5"/>
        <v>712.48473748473759</v>
      </c>
      <c r="AB19" s="69">
        <f t="shared" si="6"/>
        <v>712.48473748473759</v>
      </c>
      <c r="AC19" s="43"/>
      <c r="AD19" s="43"/>
      <c r="AE19" s="43"/>
      <c r="AF19" s="43"/>
      <c r="AG19" s="43"/>
      <c r="AH19" s="43"/>
      <c r="AI19" s="43"/>
      <c r="AJ19" s="43"/>
      <c r="AK19" s="13"/>
    </row>
    <row r="20" spans="1:37" x14ac:dyDescent="0.2">
      <c r="A20" s="13"/>
      <c r="B20" s="149" t="s">
        <v>73</v>
      </c>
      <c r="C20" s="150"/>
      <c r="D20" s="151"/>
      <c r="E20" s="13"/>
      <c r="F20" s="82">
        <v>45000</v>
      </c>
      <c r="G20" s="13"/>
      <c r="H20" s="19">
        <f>F20*N20</f>
        <v>8307.6923076923085</v>
      </c>
      <c r="I20" s="19">
        <v>0</v>
      </c>
      <c r="J20" s="19">
        <v>0</v>
      </c>
      <c r="K20" s="19">
        <f t="shared" si="0"/>
        <v>8307.6923076923085</v>
      </c>
      <c r="L20" s="20"/>
      <c r="M20" s="42"/>
      <c r="N20" s="45">
        <f>1200/6500</f>
        <v>0.18461538461538463</v>
      </c>
      <c r="O20" s="47"/>
      <c r="P20" s="47"/>
      <c r="Q20" s="47"/>
      <c r="R20" s="47"/>
      <c r="S20" s="47"/>
      <c r="T20" s="47"/>
      <c r="U20" s="47"/>
      <c r="V20" s="47"/>
      <c r="W20" s="13"/>
      <c r="X20" s="69">
        <f t="shared" si="2"/>
        <v>692.30769230769238</v>
      </c>
      <c r="Y20" s="69">
        <f t="shared" si="3"/>
        <v>692.30769230769238</v>
      </c>
      <c r="Z20" s="69">
        <f t="shared" si="4"/>
        <v>692.30769230769238</v>
      </c>
      <c r="AA20" s="69">
        <f t="shared" si="5"/>
        <v>692.30769230769238</v>
      </c>
      <c r="AB20" s="69">
        <f t="shared" si="6"/>
        <v>692.30769230769238</v>
      </c>
      <c r="AC20" s="43"/>
      <c r="AD20" s="43"/>
      <c r="AE20" s="43"/>
      <c r="AF20" s="43"/>
      <c r="AG20" s="43"/>
      <c r="AH20" s="43"/>
      <c r="AI20" s="43"/>
      <c r="AJ20" s="43"/>
      <c r="AK20" s="13"/>
    </row>
    <row r="21" spans="1:37" x14ac:dyDescent="0.2">
      <c r="A21" s="13"/>
      <c r="B21" s="149" t="s">
        <v>74</v>
      </c>
      <c r="C21" s="150"/>
      <c r="D21" s="151"/>
      <c r="E21" s="13"/>
      <c r="F21" s="82">
        <v>45000</v>
      </c>
      <c r="G21" s="13"/>
      <c r="H21" s="19">
        <f>F21*O21</f>
        <v>771.42857142857144</v>
      </c>
      <c r="I21" s="19">
        <v>0</v>
      </c>
      <c r="J21" s="19">
        <v>0</v>
      </c>
      <c r="K21" s="19">
        <f t="shared" si="0"/>
        <v>771.42857142857144</v>
      </c>
      <c r="L21" s="20"/>
      <c r="M21" s="42"/>
      <c r="N21" s="47"/>
      <c r="O21" s="45">
        <f>120/7000</f>
        <v>1.7142857142857144E-2</v>
      </c>
      <c r="P21" s="47"/>
      <c r="Q21" s="47"/>
      <c r="R21" s="47"/>
      <c r="S21" s="47"/>
      <c r="T21" s="47"/>
      <c r="U21" s="47"/>
      <c r="V21" s="47"/>
      <c r="W21" s="13"/>
      <c r="X21" s="69">
        <f t="shared" si="2"/>
        <v>64.285714285714292</v>
      </c>
      <c r="Y21" s="69">
        <f t="shared" si="3"/>
        <v>64.285714285714292</v>
      </c>
      <c r="Z21" s="69">
        <f t="shared" si="4"/>
        <v>64.285714285714292</v>
      </c>
      <c r="AA21" s="69">
        <f t="shared" si="5"/>
        <v>64.285714285714292</v>
      </c>
      <c r="AB21" s="69">
        <f t="shared" si="6"/>
        <v>64.285714285714292</v>
      </c>
      <c r="AC21" s="43"/>
      <c r="AD21" s="43"/>
      <c r="AE21" s="43"/>
      <c r="AF21" s="43"/>
      <c r="AG21" s="43"/>
      <c r="AH21" s="43"/>
      <c r="AI21" s="43"/>
      <c r="AJ21" s="43"/>
      <c r="AK21" s="13"/>
    </row>
    <row r="22" spans="1:37" x14ac:dyDescent="0.2">
      <c r="A22" s="13"/>
      <c r="B22" s="149" t="s">
        <v>75</v>
      </c>
      <c r="C22" s="150"/>
      <c r="D22" s="151"/>
      <c r="E22" s="13"/>
      <c r="F22" s="82">
        <v>55000</v>
      </c>
      <c r="G22" s="13"/>
      <c r="H22" s="19">
        <f>F22*M22</f>
        <v>5500</v>
      </c>
      <c r="I22" s="19">
        <v>0</v>
      </c>
      <c r="J22" s="19">
        <v>0</v>
      </c>
      <c r="K22" s="19">
        <f t="shared" si="0"/>
        <v>5500</v>
      </c>
      <c r="L22" s="20"/>
      <c r="M22" s="38">
        <f>10/100</f>
        <v>0.1</v>
      </c>
      <c r="N22" s="47"/>
      <c r="O22" s="47"/>
      <c r="P22" s="47"/>
      <c r="Q22" s="48">
        <f>10/100</f>
        <v>0.1</v>
      </c>
      <c r="R22" s="47"/>
      <c r="S22" s="47"/>
      <c r="T22" s="47"/>
      <c r="U22" s="47"/>
      <c r="V22" s="47"/>
      <c r="W22" s="13"/>
      <c r="X22" s="69">
        <f t="shared" si="2"/>
        <v>458.33333333333331</v>
      </c>
      <c r="Y22" s="69">
        <f t="shared" si="3"/>
        <v>458.33333333333331</v>
      </c>
      <c r="Z22" s="69">
        <f t="shared" si="4"/>
        <v>458.33333333333331</v>
      </c>
      <c r="AA22" s="69">
        <f t="shared" si="5"/>
        <v>458.33333333333331</v>
      </c>
      <c r="AB22" s="69">
        <f t="shared" si="6"/>
        <v>458.33333333333331</v>
      </c>
      <c r="AC22" s="43"/>
      <c r="AD22" s="43"/>
      <c r="AE22" s="43"/>
      <c r="AF22" s="43"/>
      <c r="AG22" s="43"/>
      <c r="AH22" s="43"/>
      <c r="AI22" s="43"/>
      <c r="AJ22" s="43"/>
      <c r="AK22" s="13"/>
    </row>
    <row r="23" spans="1:37" x14ac:dyDescent="0.2">
      <c r="A23" s="13"/>
      <c r="B23" s="149" t="s">
        <v>76</v>
      </c>
      <c r="C23" s="150"/>
      <c r="D23" s="151"/>
      <c r="E23" s="13"/>
      <c r="F23" s="82">
        <v>55000</v>
      </c>
      <c r="G23" s="13"/>
      <c r="H23" s="19">
        <f>F23*S23</f>
        <v>3575</v>
      </c>
      <c r="I23" s="19">
        <v>0</v>
      </c>
      <c r="J23" s="19">
        <v>0</v>
      </c>
      <c r="K23" s="19">
        <f t="shared" si="0"/>
        <v>3575</v>
      </c>
      <c r="L23" s="20"/>
      <c r="M23" s="46">
        <f>10/100</f>
        <v>0.1</v>
      </c>
      <c r="N23" s="47"/>
      <c r="O23" s="47"/>
      <c r="P23" s="48">
        <f>(M23+S23)/2</f>
        <v>8.2500000000000004E-2</v>
      </c>
      <c r="Q23" s="47"/>
      <c r="R23" s="47"/>
      <c r="S23" s="45">
        <f>13/200</f>
        <v>6.5000000000000002E-2</v>
      </c>
      <c r="T23" s="47"/>
      <c r="U23" s="47"/>
      <c r="V23" s="47"/>
      <c r="W23" s="13"/>
      <c r="X23" s="69">
        <f t="shared" si="2"/>
        <v>297.91666666666669</v>
      </c>
      <c r="Y23" s="69">
        <f t="shared" si="3"/>
        <v>297.91666666666669</v>
      </c>
      <c r="Z23" s="69">
        <f t="shared" si="4"/>
        <v>297.91666666666669</v>
      </c>
      <c r="AA23" s="69">
        <f t="shared" si="5"/>
        <v>297.91666666666669</v>
      </c>
      <c r="AB23" s="69">
        <f t="shared" si="6"/>
        <v>297.91666666666669</v>
      </c>
      <c r="AC23" s="43"/>
      <c r="AD23" s="43"/>
      <c r="AE23" s="43"/>
      <c r="AF23" s="43"/>
      <c r="AG23" s="43"/>
      <c r="AH23" s="43"/>
      <c r="AI23" s="43"/>
      <c r="AJ23" s="43"/>
      <c r="AK23" s="13"/>
    </row>
    <row r="24" spans="1:37" x14ac:dyDescent="0.2">
      <c r="A24" s="13"/>
      <c r="B24" s="143" t="s">
        <v>79</v>
      </c>
      <c r="C24" s="144"/>
      <c r="D24" s="145"/>
      <c r="E24" s="13"/>
      <c r="F24" s="82">
        <v>25000</v>
      </c>
      <c r="G24" s="13"/>
      <c r="H24" s="19">
        <f>F24*P24</f>
        <v>2514.6520146520147</v>
      </c>
      <c r="I24" s="19">
        <v>0</v>
      </c>
      <c r="J24" s="19">
        <v>0</v>
      </c>
      <c r="K24" s="19">
        <f t="shared" si="0"/>
        <v>2514.6520146520147</v>
      </c>
      <c r="L24" s="20"/>
      <c r="M24" s="46">
        <f>10/100</f>
        <v>0.1</v>
      </c>
      <c r="N24" s="48">
        <f>1200/6500</f>
        <v>0.18461538461538463</v>
      </c>
      <c r="O24" s="48">
        <f>120/7000</f>
        <v>1.7142857142857144E-2</v>
      </c>
      <c r="P24" s="48">
        <f>(+M24+N24+O24)/3</f>
        <v>0.10058608058608058</v>
      </c>
      <c r="Q24" s="47"/>
      <c r="R24" s="42"/>
      <c r="S24" s="42"/>
      <c r="T24" s="42"/>
      <c r="U24" s="42"/>
      <c r="V24" s="47"/>
      <c r="W24" s="13"/>
      <c r="X24" s="69">
        <f t="shared" si="2"/>
        <v>209.55433455433456</v>
      </c>
      <c r="Y24" s="69">
        <f t="shared" si="3"/>
        <v>209.55433455433456</v>
      </c>
      <c r="Z24" s="69">
        <f t="shared" si="4"/>
        <v>209.55433455433456</v>
      </c>
      <c r="AA24" s="69">
        <f t="shared" si="5"/>
        <v>209.55433455433456</v>
      </c>
      <c r="AB24" s="69">
        <f t="shared" si="6"/>
        <v>209.55433455433456</v>
      </c>
      <c r="AC24" s="43"/>
      <c r="AD24" s="43"/>
      <c r="AE24" s="43"/>
      <c r="AF24" s="43"/>
      <c r="AG24" s="43"/>
      <c r="AH24" s="43"/>
      <c r="AI24" s="43"/>
      <c r="AJ24" s="43"/>
      <c r="AK24" s="13"/>
    </row>
    <row r="25" spans="1:37" x14ac:dyDescent="0.2">
      <c r="A25" s="13"/>
      <c r="B25" s="146" t="s">
        <v>81</v>
      </c>
      <c r="C25" s="147"/>
      <c r="D25" s="148"/>
      <c r="E25" s="13"/>
      <c r="F25" s="82">
        <f>((100*25)*12)+(45*30)*12</f>
        <v>46200</v>
      </c>
      <c r="G25" s="13"/>
      <c r="H25" s="19">
        <f>F25*S25</f>
        <v>4004</v>
      </c>
      <c r="I25" s="19">
        <v>0</v>
      </c>
      <c r="J25" s="19">
        <v>0</v>
      </c>
      <c r="K25" s="19">
        <f t="shared" si="0"/>
        <v>4004</v>
      </c>
      <c r="L25" s="20"/>
      <c r="M25" s="42"/>
      <c r="N25" s="47"/>
      <c r="O25" s="47"/>
      <c r="P25" s="47"/>
      <c r="Q25" s="47"/>
      <c r="R25" s="42"/>
      <c r="S25" s="38">
        <f>13/150</f>
        <v>8.666666666666667E-2</v>
      </c>
      <c r="T25" s="42"/>
      <c r="U25" s="42"/>
      <c r="V25" s="47"/>
      <c r="W25" s="13"/>
      <c r="X25" s="69">
        <f t="shared" si="2"/>
        <v>333.66666666666669</v>
      </c>
      <c r="Y25" s="69">
        <f t="shared" si="3"/>
        <v>333.66666666666669</v>
      </c>
      <c r="Z25" s="69">
        <f t="shared" si="4"/>
        <v>333.66666666666669</v>
      </c>
      <c r="AA25" s="69">
        <f t="shared" si="5"/>
        <v>333.66666666666669</v>
      </c>
      <c r="AB25" s="69">
        <f t="shared" si="6"/>
        <v>333.66666666666669</v>
      </c>
      <c r="AC25" s="43"/>
      <c r="AD25" s="43"/>
      <c r="AE25" s="43"/>
      <c r="AF25" s="43"/>
      <c r="AG25" s="43"/>
      <c r="AH25" s="43"/>
      <c r="AI25" s="43"/>
      <c r="AJ25" s="43"/>
      <c r="AK25" s="13"/>
    </row>
    <row r="26" spans="1:37" x14ac:dyDescent="0.2">
      <c r="A26" s="13"/>
      <c r="B26" s="146" t="s">
        <v>82</v>
      </c>
      <c r="C26" s="147"/>
      <c r="D26" s="148"/>
      <c r="E26" s="13"/>
      <c r="F26" s="82">
        <f>(2200*12)</f>
        <v>26400</v>
      </c>
      <c r="G26" s="13"/>
      <c r="H26" s="19">
        <f>F26*R26</f>
        <v>1916.1290322580646</v>
      </c>
      <c r="I26" s="19">
        <v>0</v>
      </c>
      <c r="J26" s="19">
        <v>0</v>
      </c>
      <c r="K26" s="19">
        <f t="shared" si="0"/>
        <v>1916.1290322580646</v>
      </c>
      <c r="L26" s="20"/>
      <c r="M26" s="42"/>
      <c r="N26" s="42"/>
      <c r="O26" s="42"/>
      <c r="P26" s="42"/>
      <c r="Q26" s="42"/>
      <c r="R26" s="38">
        <f>450/6200</f>
        <v>7.2580645161290328E-2</v>
      </c>
      <c r="S26" s="42"/>
      <c r="T26" s="42"/>
      <c r="U26" s="42"/>
      <c r="V26" s="42"/>
      <c r="W26" s="13"/>
      <c r="X26" s="69">
        <f t="shared" si="2"/>
        <v>159.67741935483872</v>
      </c>
      <c r="Y26" s="69">
        <f t="shared" si="3"/>
        <v>159.67741935483872</v>
      </c>
      <c r="Z26" s="69">
        <f t="shared" si="4"/>
        <v>159.67741935483872</v>
      </c>
      <c r="AA26" s="69">
        <f t="shared" si="5"/>
        <v>159.67741935483872</v>
      </c>
      <c r="AB26" s="69">
        <f t="shared" si="6"/>
        <v>159.67741935483872</v>
      </c>
      <c r="AC26" s="43"/>
      <c r="AD26" s="43"/>
      <c r="AE26" s="43"/>
      <c r="AF26" s="43"/>
      <c r="AG26" s="43"/>
      <c r="AH26" s="43"/>
      <c r="AI26" s="43"/>
      <c r="AJ26" s="43"/>
      <c r="AK26" s="13"/>
    </row>
    <row r="27" spans="1:37" x14ac:dyDescent="0.2">
      <c r="A27" s="13"/>
      <c r="B27" s="146" t="s">
        <v>80</v>
      </c>
      <c r="C27" s="147"/>
      <c r="D27" s="148"/>
      <c r="E27" s="13"/>
      <c r="F27" s="82">
        <v>8500</v>
      </c>
      <c r="G27" s="13"/>
      <c r="H27" s="19">
        <f>F27*P27</f>
        <v>733.46774193548401</v>
      </c>
      <c r="I27" s="19">
        <v>0</v>
      </c>
      <c r="J27" s="19">
        <v>0</v>
      </c>
      <c r="K27" s="19">
        <f t="shared" si="0"/>
        <v>733.46774193548401</v>
      </c>
      <c r="L27" s="20"/>
      <c r="M27" s="46">
        <f>10/100</f>
        <v>0.1</v>
      </c>
      <c r="N27" s="42"/>
      <c r="O27" s="42"/>
      <c r="P27" s="38">
        <f>(M27+R27)/2</f>
        <v>8.6290322580645173E-2</v>
      </c>
      <c r="Q27" s="42"/>
      <c r="R27" s="46">
        <f>450/6200</f>
        <v>7.2580645161290328E-2</v>
      </c>
      <c r="S27" s="42"/>
      <c r="T27" s="42"/>
      <c r="U27" s="42"/>
      <c r="V27" s="42"/>
      <c r="W27" s="13"/>
      <c r="X27" s="69">
        <f t="shared" si="2"/>
        <v>61.122311827956999</v>
      </c>
      <c r="Y27" s="69">
        <f t="shared" si="3"/>
        <v>61.122311827956999</v>
      </c>
      <c r="Z27" s="69">
        <f t="shared" si="4"/>
        <v>61.122311827956999</v>
      </c>
      <c r="AA27" s="69">
        <f t="shared" si="5"/>
        <v>61.122311827956999</v>
      </c>
      <c r="AB27" s="69">
        <f t="shared" si="6"/>
        <v>61.122311827956999</v>
      </c>
      <c r="AC27" s="43"/>
      <c r="AD27" s="43"/>
      <c r="AE27" s="43"/>
      <c r="AF27" s="43"/>
      <c r="AG27" s="43"/>
      <c r="AH27" s="43"/>
      <c r="AI27" s="43"/>
      <c r="AJ27" s="43"/>
      <c r="AK27" s="13"/>
    </row>
    <row r="28" spans="1:37" x14ac:dyDescent="0.2">
      <c r="A28" s="13"/>
      <c r="B28" s="146" t="s">
        <v>83</v>
      </c>
      <c r="C28" s="147"/>
      <c r="D28" s="148"/>
      <c r="E28" s="13"/>
      <c r="F28" s="82">
        <v>0</v>
      </c>
      <c r="G28" s="13"/>
      <c r="H28" s="19">
        <v>0</v>
      </c>
      <c r="I28" s="19">
        <v>0</v>
      </c>
      <c r="J28" s="19">
        <v>0</v>
      </c>
      <c r="K28" s="19">
        <f t="shared" si="0"/>
        <v>0</v>
      </c>
      <c r="L28" s="20"/>
      <c r="M28" s="42"/>
      <c r="N28" s="47"/>
      <c r="O28" s="47"/>
      <c r="P28" s="47"/>
      <c r="Q28" s="47"/>
      <c r="R28" s="47"/>
      <c r="S28" s="47"/>
      <c r="T28" s="47"/>
      <c r="U28" s="47"/>
      <c r="V28" s="47"/>
      <c r="W28" s="13"/>
      <c r="X28" s="69">
        <f t="shared" si="2"/>
        <v>0</v>
      </c>
      <c r="Y28" s="69">
        <f t="shared" si="3"/>
        <v>0</v>
      </c>
      <c r="Z28" s="69">
        <f t="shared" si="4"/>
        <v>0</v>
      </c>
      <c r="AA28" s="69">
        <f t="shared" si="5"/>
        <v>0</v>
      </c>
      <c r="AB28" s="69">
        <f t="shared" si="6"/>
        <v>0</v>
      </c>
      <c r="AC28" s="43"/>
      <c r="AD28" s="43"/>
      <c r="AE28" s="43"/>
      <c r="AF28" s="43"/>
      <c r="AG28" s="43"/>
      <c r="AH28" s="43"/>
      <c r="AI28" s="43"/>
      <c r="AJ28" s="43"/>
      <c r="AK28" s="13"/>
    </row>
    <row r="29" spans="1:37" ht="13.5" thickBot="1" x14ac:dyDescent="0.25">
      <c r="A29" s="13"/>
      <c r="B29" s="146" t="s">
        <v>83</v>
      </c>
      <c r="C29" s="147"/>
      <c r="D29" s="148"/>
      <c r="E29" s="13"/>
      <c r="F29" s="83">
        <v>0</v>
      </c>
      <c r="G29" s="13"/>
      <c r="H29" s="21">
        <v>0</v>
      </c>
      <c r="I29" s="21">
        <v>0</v>
      </c>
      <c r="J29" s="21">
        <v>0</v>
      </c>
      <c r="K29" s="19">
        <f t="shared" si="0"/>
        <v>0</v>
      </c>
      <c r="L29" s="20"/>
      <c r="M29" s="39"/>
      <c r="N29" s="40"/>
      <c r="O29" s="40"/>
      <c r="P29" s="40"/>
      <c r="Q29" s="40"/>
      <c r="R29" s="40"/>
      <c r="S29" s="40"/>
      <c r="T29" s="40"/>
      <c r="U29" s="40"/>
      <c r="V29" s="40"/>
      <c r="W29" s="13"/>
      <c r="X29" s="69">
        <f t="shared" si="2"/>
        <v>0</v>
      </c>
      <c r="Y29" s="69">
        <f t="shared" si="3"/>
        <v>0</v>
      </c>
      <c r="Z29" s="69">
        <f t="shared" si="4"/>
        <v>0</v>
      </c>
      <c r="AA29" s="69">
        <f t="shared" si="5"/>
        <v>0</v>
      </c>
      <c r="AB29" s="69">
        <f t="shared" si="6"/>
        <v>0</v>
      </c>
      <c r="AC29" s="43"/>
      <c r="AD29" s="43"/>
      <c r="AE29" s="43"/>
      <c r="AF29" s="43"/>
      <c r="AG29" s="43"/>
      <c r="AH29" s="43"/>
      <c r="AI29" s="43"/>
      <c r="AJ29" s="43"/>
      <c r="AK29" s="13"/>
    </row>
    <row r="30" spans="1:37" ht="12.75" customHeight="1" thickBot="1" x14ac:dyDescent="0.25">
      <c r="A30" s="13"/>
      <c r="B30" s="139" t="s">
        <v>77</v>
      </c>
      <c r="C30" s="139"/>
      <c r="D30" s="140"/>
      <c r="E30" s="13">
        <f>SUM(E4:E29)</f>
        <v>0</v>
      </c>
      <c r="F30" s="22">
        <f>SUM(F15:F29)</f>
        <v>1066100</v>
      </c>
      <c r="G30" s="23">
        <f>SUM(G4:G29)</f>
        <v>0</v>
      </c>
      <c r="H30" s="24">
        <f>SUM(H4:H29)</f>
        <v>96121.499704596485</v>
      </c>
      <c r="I30" s="24">
        <f>SUM(I14:I29)</f>
        <v>0</v>
      </c>
      <c r="J30" s="24">
        <f>SUM(J14:J29)</f>
        <v>0</v>
      </c>
      <c r="K30" s="24">
        <f>SUM(K14:K29)</f>
        <v>96121.499704596485</v>
      </c>
      <c r="L30" s="25">
        <f>SUM(L4:L29)</f>
        <v>0</v>
      </c>
      <c r="M30" s="13"/>
      <c r="N30" s="13"/>
      <c r="O30" s="13"/>
      <c r="P30" s="13"/>
      <c r="Q30" s="13"/>
      <c r="R30" s="13"/>
      <c r="S30" s="13"/>
      <c r="T30" s="13"/>
      <c r="U30" s="141" t="s">
        <v>161</v>
      </c>
      <c r="V30" s="141"/>
      <c r="W30" s="13"/>
      <c r="X30" s="26">
        <f t="shared" ref="X30:AI30" si="7">SUM(X14:X29)</f>
        <v>8797.8902378983021</v>
      </c>
      <c r="Y30" s="26">
        <f t="shared" si="7"/>
        <v>8010.1249753830407</v>
      </c>
      <c r="Z30" s="26">
        <f t="shared" si="7"/>
        <v>8010.1249753830407</v>
      </c>
      <c r="AA30" s="26">
        <f t="shared" si="7"/>
        <v>8010.1249753830407</v>
      </c>
      <c r="AB30" s="26">
        <f t="shared" si="7"/>
        <v>6801.7916420497077</v>
      </c>
      <c r="AC30" s="26">
        <f t="shared" si="7"/>
        <v>0</v>
      </c>
      <c r="AD30" s="26">
        <f t="shared" si="7"/>
        <v>0</v>
      </c>
      <c r="AE30" s="26">
        <f t="shared" si="7"/>
        <v>0</v>
      </c>
      <c r="AF30" s="26">
        <f t="shared" si="7"/>
        <v>0</v>
      </c>
      <c r="AG30" s="26">
        <f t="shared" si="7"/>
        <v>0</v>
      </c>
      <c r="AH30" s="26">
        <f t="shared" si="7"/>
        <v>0</v>
      </c>
      <c r="AI30" s="26">
        <f t="shared" si="7"/>
        <v>0</v>
      </c>
      <c r="AJ30" s="26">
        <f>SUM(X30:AI30)</f>
        <v>39630.056806097127</v>
      </c>
      <c r="AK30" s="13"/>
    </row>
    <row r="31" spans="1:37" ht="5.0999999999999996"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ht="12.75" customHeight="1" x14ac:dyDescent="0.2">
      <c r="A32" s="27"/>
      <c r="B32" s="142" t="s">
        <v>153</v>
      </c>
      <c r="C32" s="142"/>
      <c r="D32" s="142"/>
      <c r="E32" s="28"/>
      <c r="F32" s="27"/>
      <c r="G32" s="27"/>
      <c r="H32" s="27"/>
      <c r="I32" s="27"/>
      <c r="J32" s="27"/>
      <c r="K32" s="29">
        <f t="shared" ref="K32" si="8">SUM(K14:K29)</f>
        <v>96121.499704596485</v>
      </c>
      <c r="L32" s="27"/>
      <c r="M32" s="27"/>
      <c r="N32" s="27"/>
      <c r="O32" s="27"/>
      <c r="P32" s="27"/>
      <c r="Q32" s="27"/>
      <c r="R32" s="27"/>
      <c r="S32" s="27"/>
      <c r="T32" s="27"/>
      <c r="U32" s="141" t="s">
        <v>149</v>
      </c>
      <c r="V32" s="141"/>
      <c r="W32" s="13"/>
      <c r="X32" s="70">
        <f t="shared" ref="X32:AI32" si="9">$K$39</f>
        <v>8010.1249753830407</v>
      </c>
      <c r="Y32" s="70">
        <f t="shared" si="9"/>
        <v>8010.1249753830407</v>
      </c>
      <c r="Z32" s="70">
        <f t="shared" si="9"/>
        <v>8010.1249753830407</v>
      </c>
      <c r="AA32" s="70">
        <f t="shared" si="9"/>
        <v>8010.1249753830407</v>
      </c>
      <c r="AB32" s="70">
        <f t="shared" si="9"/>
        <v>8010.1249753830407</v>
      </c>
      <c r="AC32" s="70">
        <f t="shared" si="9"/>
        <v>8010.1249753830407</v>
      </c>
      <c r="AD32" s="70">
        <f t="shared" si="9"/>
        <v>8010.1249753830407</v>
      </c>
      <c r="AE32" s="70">
        <f t="shared" si="9"/>
        <v>8010.1249753830407</v>
      </c>
      <c r="AF32" s="70">
        <f t="shared" si="9"/>
        <v>8010.1249753830407</v>
      </c>
      <c r="AG32" s="70">
        <f t="shared" si="9"/>
        <v>8010.1249753830407</v>
      </c>
      <c r="AH32" s="70">
        <f t="shared" si="9"/>
        <v>8010.1249753830407</v>
      </c>
      <c r="AI32" s="70">
        <f t="shared" si="9"/>
        <v>8010.1249753830407</v>
      </c>
      <c r="AJ32" s="70">
        <f>SUM(X32:AI32)</f>
        <v>96121.49970459647</v>
      </c>
      <c r="AK32" s="13"/>
    </row>
    <row r="33" spans="1:37" ht="12.75" customHeight="1" x14ac:dyDescent="0.2">
      <c r="A33" s="27"/>
      <c r="B33" s="41"/>
      <c r="C33" s="41"/>
      <c r="D33" s="41"/>
      <c r="E33" s="28"/>
      <c r="F33" s="66"/>
      <c r="G33" s="66"/>
      <c r="H33" s="66"/>
      <c r="I33" s="66"/>
      <c r="J33" s="66"/>
      <c r="K33" s="67"/>
      <c r="L33" s="66"/>
      <c r="M33" s="66"/>
      <c r="N33" s="66"/>
      <c r="O33" s="66"/>
      <c r="P33" s="66"/>
      <c r="Q33" s="66"/>
      <c r="R33" s="66"/>
      <c r="S33" s="66"/>
      <c r="T33" s="66"/>
      <c r="U33" s="141" t="s">
        <v>160</v>
      </c>
      <c r="V33" s="141"/>
      <c r="W33" s="13"/>
      <c r="X33" s="70">
        <f>IF(X30&gt;0,X32-X30,0)</f>
        <v>-787.76526251526138</v>
      </c>
      <c r="Y33" s="70">
        <f t="shared" ref="Y33:AI33" si="10">IF(Y30&gt;0,Y32-Y30,0)</f>
        <v>0</v>
      </c>
      <c r="Z33" s="70">
        <f t="shared" si="10"/>
        <v>0</v>
      </c>
      <c r="AA33" s="70">
        <f t="shared" si="10"/>
        <v>0</v>
      </c>
      <c r="AB33" s="70">
        <f t="shared" si="10"/>
        <v>1208.333333333333</v>
      </c>
      <c r="AC33" s="70">
        <f t="shared" si="10"/>
        <v>0</v>
      </c>
      <c r="AD33" s="70">
        <f t="shared" si="10"/>
        <v>0</v>
      </c>
      <c r="AE33" s="70">
        <f t="shared" si="10"/>
        <v>0</v>
      </c>
      <c r="AF33" s="70">
        <f t="shared" si="10"/>
        <v>0</v>
      </c>
      <c r="AG33" s="70">
        <f t="shared" si="10"/>
        <v>0</v>
      </c>
      <c r="AH33" s="70">
        <f t="shared" si="10"/>
        <v>0</v>
      </c>
      <c r="AI33" s="70">
        <f t="shared" si="10"/>
        <v>0</v>
      </c>
      <c r="AJ33" s="70">
        <f>SUM(X33:AI34)</f>
        <v>420.56807081807165</v>
      </c>
      <c r="AK33" s="13"/>
    </row>
    <row r="34" spans="1:37" ht="5.0999999999999996" customHeight="1" x14ac:dyDescent="0.2">
      <c r="A34" s="27"/>
      <c r="B34" s="13"/>
      <c r="C34" s="13"/>
      <c r="D34" s="13"/>
      <c r="E34" s="28"/>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7" ht="26.25" customHeight="1" x14ac:dyDescent="0.2">
      <c r="A35" s="27"/>
      <c r="B35" s="132" t="s">
        <v>154</v>
      </c>
      <c r="C35" s="132"/>
      <c r="D35" s="132"/>
      <c r="E35" s="28"/>
      <c r="F35" s="72">
        <v>0.1</v>
      </c>
      <c r="G35" s="27"/>
      <c r="H35" s="27"/>
      <c r="I35" s="27"/>
      <c r="J35" s="27"/>
      <c r="K35" s="27"/>
      <c r="L35" s="27"/>
      <c r="M35" s="27"/>
      <c r="N35" s="27"/>
      <c r="O35" s="27"/>
      <c r="P35" s="27"/>
      <c r="Q35" s="27"/>
      <c r="R35" s="27"/>
      <c r="S35" s="27"/>
      <c r="T35" s="27"/>
      <c r="U35" s="27"/>
      <c r="V35" s="27"/>
      <c r="W35" s="13"/>
      <c r="X35" s="134" t="s">
        <v>156</v>
      </c>
      <c r="Y35" s="134"/>
      <c r="Z35" s="134"/>
      <c r="AA35" s="134"/>
      <c r="AB35" s="134"/>
      <c r="AC35" s="134"/>
      <c r="AD35" s="134"/>
      <c r="AE35" s="134"/>
      <c r="AF35" s="134"/>
      <c r="AG35" s="134"/>
      <c r="AH35" s="134"/>
      <c r="AI35" s="134"/>
      <c r="AJ35" s="134"/>
      <c r="AK35" s="13"/>
    </row>
    <row r="36" spans="1:37" ht="5.0999999999999996" customHeight="1" x14ac:dyDescent="0.2">
      <c r="A36" s="27"/>
      <c r="B36" s="13"/>
      <c r="C36" s="13"/>
      <c r="D36" s="13"/>
      <c r="E36" s="28"/>
      <c r="F36" s="13"/>
      <c r="G36" s="13"/>
      <c r="H36" s="13"/>
      <c r="I36" s="13"/>
      <c r="J36" s="13"/>
      <c r="K36" s="13"/>
      <c r="L36" s="13"/>
      <c r="M36" s="27"/>
      <c r="N36" s="13"/>
      <c r="O36" s="13"/>
      <c r="P36" s="27"/>
      <c r="Q36" s="27"/>
      <c r="R36" s="27"/>
      <c r="S36" s="27"/>
      <c r="T36" s="27"/>
      <c r="U36" s="27"/>
      <c r="V36" s="27"/>
      <c r="W36" s="13"/>
      <c r="X36" s="13"/>
      <c r="Y36" s="13"/>
      <c r="Z36" s="13"/>
      <c r="AA36" s="13"/>
      <c r="AB36" s="13"/>
      <c r="AC36" s="13"/>
      <c r="AD36" s="13"/>
      <c r="AE36" s="13"/>
      <c r="AF36" s="13"/>
      <c r="AG36" s="13"/>
      <c r="AH36" s="13"/>
      <c r="AI36" s="13"/>
      <c r="AJ36" s="13"/>
      <c r="AK36" s="13"/>
    </row>
    <row r="37" spans="1:37" ht="12.75" customHeight="1" x14ac:dyDescent="0.2">
      <c r="A37" s="27"/>
      <c r="B37" s="132" t="s">
        <v>86</v>
      </c>
      <c r="C37" s="132"/>
      <c r="D37" s="132"/>
      <c r="E37" s="28"/>
      <c r="F37" s="11">
        <f>F8*0.1</f>
        <v>150000</v>
      </c>
      <c r="G37" s="13"/>
      <c r="H37" s="13"/>
      <c r="I37" s="13"/>
      <c r="J37" s="13"/>
      <c r="K37" s="13"/>
      <c r="L37" s="13"/>
      <c r="M37" s="27"/>
      <c r="N37" s="13"/>
      <c r="O37" s="13"/>
      <c r="P37" s="27"/>
      <c r="Q37" s="27"/>
      <c r="R37" s="27"/>
      <c r="S37" s="27"/>
      <c r="T37" s="27"/>
      <c r="U37" s="27"/>
      <c r="V37" s="27"/>
      <c r="W37" s="13"/>
      <c r="X37" s="135" t="s">
        <v>157</v>
      </c>
      <c r="Y37" s="135"/>
      <c r="Z37" s="13"/>
      <c r="AA37" s="13"/>
      <c r="AB37" s="13"/>
      <c r="AC37" s="13"/>
      <c r="AD37" s="13"/>
      <c r="AE37" s="13"/>
      <c r="AF37" s="13"/>
      <c r="AG37" s="13"/>
      <c r="AH37" s="13"/>
      <c r="AI37" s="13"/>
      <c r="AJ37" s="13"/>
      <c r="AK37" s="13"/>
    </row>
    <row r="38" spans="1:37" ht="3" customHeight="1" x14ac:dyDescent="0.2">
      <c r="A38" s="27"/>
      <c r="B38" s="13"/>
      <c r="C38" s="13"/>
      <c r="D38" s="13"/>
      <c r="E38" s="28"/>
      <c r="F38" s="13"/>
      <c r="G38" s="13"/>
      <c r="H38" s="13"/>
      <c r="I38" s="13"/>
      <c r="J38" s="13"/>
      <c r="K38" s="13"/>
      <c r="L38" s="13"/>
      <c r="M38" s="27"/>
      <c r="N38" s="13"/>
      <c r="O38" s="13"/>
      <c r="P38" s="27"/>
      <c r="Q38" s="27"/>
      <c r="R38" s="27"/>
      <c r="S38" s="27"/>
      <c r="T38" s="27"/>
      <c r="U38" s="27"/>
      <c r="V38" s="27"/>
      <c r="W38" s="13"/>
      <c r="X38" s="136" t="s">
        <v>158</v>
      </c>
      <c r="Y38" s="136"/>
      <c r="Z38" s="136"/>
      <c r="AA38" s="136"/>
      <c r="AB38" s="136"/>
      <c r="AC38" s="136"/>
      <c r="AD38" s="136"/>
      <c r="AE38" s="136"/>
      <c r="AF38" s="136"/>
      <c r="AG38" s="136"/>
      <c r="AH38" s="136"/>
      <c r="AI38" s="136"/>
      <c r="AJ38" s="136"/>
      <c r="AK38" s="13"/>
    </row>
    <row r="39" spans="1:37" ht="12.75" customHeight="1" x14ac:dyDescent="0.2">
      <c r="A39" s="27"/>
      <c r="B39" s="132" t="s">
        <v>150</v>
      </c>
      <c r="C39" s="132"/>
      <c r="D39" s="132"/>
      <c r="E39" s="28"/>
      <c r="F39" s="11">
        <f>F37/12</f>
        <v>12500</v>
      </c>
      <c r="G39" s="13"/>
      <c r="H39" s="137" t="s">
        <v>151</v>
      </c>
      <c r="I39" s="137"/>
      <c r="J39" s="138"/>
      <c r="K39" s="11">
        <f>IF(K32&lt;F37,K32/12,F37/12)</f>
        <v>8010.1249753830407</v>
      </c>
      <c r="L39" s="13"/>
      <c r="M39" s="27"/>
      <c r="N39" s="13"/>
      <c r="O39" s="13"/>
      <c r="P39" s="27"/>
      <c r="Q39" s="27"/>
      <c r="R39" s="27"/>
      <c r="S39" s="27"/>
      <c r="T39" s="27"/>
      <c r="U39" s="27"/>
      <c r="V39" s="27"/>
      <c r="W39" s="13"/>
      <c r="X39" s="136"/>
      <c r="Y39" s="136"/>
      <c r="Z39" s="136"/>
      <c r="AA39" s="136"/>
      <c r="AB39" s="136"/>
      <c r="AC39" s="136"/>
      <c r="AD39" s="136"/>
      <c r="AE39" s="136"/>
      <c r="AF39" s="136"/>
      <c r="AG39" s="136"/>
      <c r="AH39" s="136"/>
      <c r="AI39" s="136"/>
      <c r="AJ39" s="136"/>
      <c r="AK39" s="13"/>
    </row>
    <row r="40" spans="1:37" ht="3.75" customHeight="1" x14ac:dyDescent="0.2">
      <c r="A40" s="27"/>
      <c r="B40" s="13"/>
      <c r="C40" s="13"/>
      <c r="D40" s="13"/>
      <c r="E40" s="28"/>
      <c r="F40" s="13"/>
      <c r="G40" s="13"/>
      <c r="H40" s="13"/>
      <c r="I40" s="13"/>
      <c r="J40" s="13"/>
      <c r="K40" s="13"/>
      <c r="L40" s="13"/>
      <c r="M40" s="27"/>
      <c r="N40" s="13"/>
      <c r="O40" s="13"/>
      <c r="P40" s="27"/>
      <c r="Q40" s="27"/>
      <c r="R40" s="27"/>
      <c r="S40" s="27"/>
      <c r="T40" s="27"/>
      <c r="U40" s="27"/>
      <c r="V40" s="27"/>
      <c r="W40" s="13"/>
      <c r="X40" s="136"/>
      <c r="Y40" s="136"/>
      <c r="Z40" s="136"/>
      <c r="AA40" s="136"/>
      <c r="AB40" s="136"/>
      <c r="AC40" s="136"/>
      <c r="AD40" s="136"/>
      <c r="AE40" s="136"/>
      <c r="AF40" s="136"/>
      <c r="AG40" s="136"/>
      <c r="AH40" s="136"/>
      <c r="AI40" s="136"/>
      <c r="AJ40" s="136"/>
      <c r="AK40" s="13"/>
    </row>
    <row r="41" spans="1:37" x14ac:dyDescent="0.2">
      <c r="A41" s="27"/>
      <c r="B41" s="132" t="s">
        <v>159</v>
      </c>
      <c r="C41" s="132"/>
      <c r="D41" s="132"/>
      <c r="E41" s="27"/>
      <c r="F41" s="27"/>
      <c r="G41" s="27"/>
      <c r="H41" s="27"/>
      <c r="I41" s="27"/>
      <c r="J41" s="27"/>
      <c r="K41" s="29">
        <f>K32</f>
        <v>96121.499704596485</v>
      </c>
      <c r="L41" s="27"/>
      <c r="M41" s="27"/>
      <c r="N41" s="30"/>
      <c r="O41" s="30"/>
      <c r="P41" s="27"/>
      <c r="Q41" s="27"/>
      <c r="R41" s="27"/>
      <c r="S41" s="27"/>
      <c r="T41" s="27"/>
      <c r="U41" s="27"/>
      <c r="V41" s="27"/>
      <c r="W41" s="13"/>
      <c r="X41" s="136"/>
      <c r="Y41" s="136"/>
      <c r="Z41" s="136"/>
      <c r="AA41" s="136"/>
      <c r="AB41" s="136"/>
      <c r="AC41" s="136"/>
      <c r="AD41" s="136"/>
      <c r="AE41" s="136"/>
      <c r="AF41" s="136"/>
      <c r="AG41" s="136"/>
      <c r="AH41" s="136"/>
      <c r="AI41" s="136"/>
      <c r="AJ41" s="136"/>
      <c r="AK41" s="13"/>
    </row>
    <row r="42" spans="1:37" x14ac:dyDescent="0.2">
      <c r="A42" s="27"/>
      <c r="B42" s="13"/>
      <c r="C42" s="13"/>
      <c r="D42" s="13"/>
      <c r="E42" s="28"/>
      <c r="F42" s="13"/>
      <c r="G42" s="13"/>
      <c r="H42" s="13"/>
      <c r="I42" s="13"/>
      <c r="J42" s="13"/>
      <c r="K42" s="13"/>
      <c r="L42" s="13"/>
      <c r="M42" s="27"/>
      <c r="N42" s="13"/>
      <c r="O42" s="13"/>
      <c r="P42" s="27"/>
      <c r="Q42" s="27"/>
      <c r="R42" s="27"/>
      <c r="S42" s="27"/>
      <c r="T42" s="27"/>
      <c r="U42" s="27"/>
      <c r="V42" s="27"/>
      <c r="W42" s="13"/>
      <c r="X42" s="131" t="s">
        <v>163</v>
      </c>
      <c r="Y42" s="131"/>
      <c r="Z42" s="131"/>
      <c r="AA42" s="131"/>
      <c r="AB42" s="131"/>
      <c r="AC42" s="131"/>
      <c r="AD42" s="131"/>
      <c r="AE42" s="131"/>
      <c r="AF42" s="131"/>
      <c r="AG42" s="131"/>
      <c r="AH42" s="131"/>
      <c r="AI42" s="131"/>
      <c r="AJ42" s="131"/>
      <c r="AK42" s="13"/>
    </row>
    <row r="43" spans="1:37" x14ac:dyDescent="0.2">
      <c r="A43" s="66"/>
      <c r="B43" s="132" t="s">
        <v>152</v>
      </c>
      <c r="C43" s="132"/>
      <c r="D43" s="132"/>
      <c r="E43" s="66"/>
      <c r="F43" s="66"/>
      <c r="G43" s="66"/>
      <c r="H43" s="66"/>
      <c r="I43" s="66"/>
      <c r="J43" s="66"/>
      <c r="K43" s="67">
        <f>AJ30</f>
        <v>39630.056806097127</v>
      </c>
      <c r="L43" s="66"/>
      <c r="M43" s="66"/>
      <c r="N43" s="68"/>
      <c r="O43" s="68"/>
      <c r="P43" s="66"/>
      <c r="Q43" s="66"/>
      <c r="R43" s="66"/>
      <c r="S43" s="66"/>
      <c r="T43" s="66"/>
      <c r="U43" s="66"/>
      <c r="V43" s="66"/>
      <c r="W43" s="13"/>
      <c r="X43" s="133"/>
      <c r="Y43" s="133"/>
      <c r="Z43" s="133"/>
      <c r="AA43" s="133"/>
      <c r="AB43" s="133"/>
      <c r="AC43" s="133"/>
      <c r="AD43" s="133"/>
      <c r="AE43" s="133"/>
      <c r="AF43" s="133"/>
      <c r="AG43" s="133"/>
      <c r="AH43" s="133"/>
      <c r="AI43" s="133"/>
      <c r="AJ43" s="133"/>
      <c r="AK43" s="13"/>
    </row>
    <row r="44" spans="1:37" ht="5.0999999999999996" customHeight="1" x14ac:dyDescent="0.2">
      <c r="A44" s="27"/>
      <c r="B44" s="13"/>
      <c r="C44" s="13"/>
      <c r="D44" s="13"/>
      <c r="E44" s="28"/>
      <c r="F44" s="13"/>
      <c r="G44" s="13"/>
      <c r="H44" s="13"/>
      <c r="I44" s="13"/>
      <c r="J44" s="13"/>
      <c r="K44" s="13"/>
      <c r="L44" s="13"/>
      <c r="M44" s="27"/>
      <c r="N44" s="13"/>
      <c r="O44" s="13"/>
      <c r="P44" s="27"/>
      <c r="Q44" s="27"/>
      <c r="R44" s="27"/>
      <c r="S44" s="27"/>
      <c r="T44" s="27"/>
      <c r="U44" s="27"/>
      <c r="V44" s="27"/>
      <c r="W44" s="13"/>
      <c r="X44" s="133"/>
      <c r="Y44" s="133"/>
      <c r="Z44" s="133"/>
      <c r="AA44" s="133"/>
      <c r="AB44" s="133"/>
      <c r="AC44" s="133"/>
      <c r="AD44" s="133"/>
      <c r="AE44" s="133"/>
      <c r="AF44" s="133"/>
      <c r="AG44" s="133"/>
      <c r="AH44" s="133"/>
      <c r="AI44" s="133"/>
      <c r="AJ44" s="133"/>
      <c r="AK44" s="13"/>
    </row>
    <row r="45" spans="1:37" x14ac:dyDescent="0.2">
      <c r="A45" s="66"/>
      <c r="B45" s="132" t="s">
        <v>162</v>
      </c>
      <c r="C45" s="132"/>
      <c r="D45" s="132"/>
      <c r="E45" s="132"/>
      <c r="F45" s="132"/>
      <c r="G45" s="66"/>
      <c r="H45" s="66"/>
      <c r="I45" s="66"/>
      <c r="J45" s="66"/>
      <c r="K45" s="67">
        <f>AJ33</f>
        <v>420.56807081807165</v>
      </c>
      <c r="L45" s="66"/>
      <c r="M45" s="66"/>
      <c r="N45" s="68"/>
      <c r="O45" s="68"/>
      <c r="P45" s="66"/>
      <c r="Q45" s="66"/>
      <c r="R45" s="66"/>
      <c r="S45" s="66"/>
      <c r="T45" s="66"/>
      <c r="U45" s="66"/>
      <c r="V45" s="66"/>
      <c r="W45" s="13"/>
      <c r="X45" s="133"/>
      <c r="Y45" s="133"/>
      <c r="Z45" s="133"/>
      <c r="AA45" s="133"/>
      <c r="AB45" s="133"/>
      <c r="AC45" s="133"/>
      <c r="AD45" s="133"/>
      <c r="AE45" s="133"/>
      <c r="AF45" s="133"/>
      <c r="AG45" s="133"/>
      <c r="AH45" s="133"/>
      <c r="AI45" s="133"/>
      <c r="AJ45" s="133"/>
      <c r="AK45" s="13"/>
    </row>
    <row r="46" spans="1:37" ht="5.0999999999999996"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8" spans="1:37" x14ac:dyDescent="0.2">
      <c r="P48" s="31"/>
    </row>
    <row r="49" spans="1:23" s="50" customFormat="1" x14ac:dyDescent="0.25">
      <c r="A49" s="52"/>
      <c r="B49" s="52"/>
      <c r="C49" s="52"/>
      <c r="D49" s="52"/>
      <c r="E49" s="52"/>
      <c r="F49" s="52"/>
      <c r="G49" s="52"/>
      <c r="H49" s="52"/>
      <c r="I49" s="52"/>
      <c r="J49" s="52"/>
      <c r="K49" s="52"/>
      <c r="L49" s="52"/>
      <c r="M49" s="52"/>
      <c r="N49" s="52"/>
      <c r="O49" s="52"/>
      <c r="P49" s="52"/>
      <c r="Q49" s="52"/>
      <c r="R49" s="52"/>
      <c r="S49" s="52"/>
      <c r="T49" s="52"/>
      <c r="U49" s="52"/>
      <c r="V49" s="52"/>
      <c r="W49" s="52"/>
    </row>
    <row r="50" spans="1:23" s="50" customFormat="1" ht="15" x14ac:dyDescent="0.25">
      <c r="A50" s="52"/>
      <c r="B50" s="127" t="s">
        <v>132</v>
      </c>
      <c r="C50" s="128"/>
      <c r="D50" s="128"/>
      <c r="E50" s="128"/>
      <c r="F50" s="128"/>
      <c r="G50" s="128"/>
      <c r="H50" s="128"/>
      <c r="I50" s="128"/>
      <c r="J50" s="128"/>
      <c r="K50" s="128"/>
      <c r="L50" s="128"/>
      <c r="M50" s="128"/>
      <c r="N50" s="128"/>
      <c r="O50" s="128"/>
      <c r="P50" s="128"/>
      <c r="Q50" s="128"/>
      <c r="R50" s="128"/>
      <c r="S50" s="128"/>
      <c r="T50" s="128"/>
      <c r="U50" s="128"/>
      <c r="V50" s="129"/>
      <c r="W50" s="52"/>
    </row>
    <row r="51" spans="1:23" s="50" customFormat="1" ht="26.25" customHeight="1" x14ac:dyDescent="0.25">
      <c r="A51" s="52"/>
      <c r="B51" s="123" t="s">
        <v>155</v>
      </c>
      <c r="C51" s="123"/>
      <c r="D51" s="123"/>
      <c r="E51" s="123"/>
      <c r="F51" s="123"/>
      <c r="G51" s="123"/>
      <c r="H51" s="123"/>
      <c r="I51" s="123"/>
      <c r="J51" s="123"/>
      <c r="K51" s="123"/>
      <c r="L51" s="123"/>
      <c r="M51" s="123"/>
      <c r="N51" s="123"/>
      <c r="O51" s="123"/>
      <c r="P51" s="123"/>
      <c r="Q51" s="123"/>
      <c r="R51" s="123"/>
      <c r="S51" s="123"/>
      <c r="T51" s="123"/>
      <c r="U51" s="123"/>
      <c r="V51" s="123"/>
      <c r="W51" s="52"/>
    </row>
    <row r="52" spans="1:23" s="50" customFormat="1" x14ac:dyDescent="0.25">
      <c r="A52" s="52"/>
      <c r="B52" s="125" t="s">
        <v>109</v>
      </c>
      <c r="C52" s="125"/>
      <c r="D52" s="125"/>
      <c r="E52" s="125"/>
      <c r="F52" s="125"/>
      <c r="G52" s="125"/>
      <c r="H52" s="125"/>
      <c r="I52" s="125"/>
      <c r="J52" s="125"/>
      <c r="K52" s="125"/>
      <c r="L52" s="125"/>
      <c r="M52" s="125"/>
      <c r="N52" s="125"/>
      <c r="O52" s="125"/>
      <c r="P52" s="125"/>
      <c r="Q52" s="125"/>
      <c r="R52" s="125"/>
      <c r="S52" s="125"/>
      <c r="T52" s="125"/>
      <c r="U52" s="125"/>
      <c r="V52" s="125"/>
      <c r="W52" s="52"/>
    </row>
    <row r="53" spans="1:23" s="50" customFormat="1" x14ac:dyDescent="0.25">
      <c r="A53" s="52"/>
      <c r="B53" s="130" t="s">
        <v>148</v>
      </c>
      <c r="C53" s="125"/>
      <c r="D53" s="125"/>
      <c r="E53" s="125"/>
      <c r="F53" s="125"/>
      <c r="G53" s="125"/>
      <c r="H53" s="125"/>
      <c r="I53" s="125"/>
      <c r="J53" s="125"/>
      <c r="K53" s="125"/>
      <c r="L53" s="125"/>
      <c r="M53" s="125"/>
      <c r="N53" s="125"/>
      <c r="O53" s="125"/>
      <c r="P53" s="125"/>
      <c r="Q53" s="125"/>
      <c r="R53" s="125"/>
      <c r="S53" s="125"/>
      <c r="T53" s="125"/>
      <c r="U53" s="125"/>
      <c r="V53" s="125"/>
      <c r="W53" s="52"/>
    </row>
    <row r="54" spans="1:23" s="50" customFormat="1" ht="15" customHeight="1" x14ac:dyDescent="0.25">
      <c r="A54" s="52"/>
      <c r="B54" s="125" t="s">
        <v>100</v>
      </c>
      <c r="C54" s="125"/>
      <c r="D54" s="125"/>
      <c r="E54" s="125"/>
      <c r="F54" s="125"/>
      <c r="G54" s="125"/>
      <c r="H54" s="125"/>
      <c r="I54" s="125"/>
      <c r="J54" s="125"/>
      <c r="K54" s="125"/>
      <c r="L54" s="125"/>
      <c r="M54" s="125"/>
      <c r="N54" s="125"/>
      <c r="O54" s="125"/>
      <c r="P54" s="125"/>
      <c r="Q54" s="125"/>
      <c r="R54" s="125"/>
      <c r="S54" s="125"/>
      <c r="T54" s="125"/>
      <c r="U54" s="125"/>
      <c r="V54" s="125"/>
      <c r="W54" s="52"/>
    </row>
    <row r="55" spans="1:23" s="50" customFormat="1" ht="15" customHeight="1" x14ac:dyDescent="0.25">
      <c r="A55" s="52"/>
      <c r="B55" s="125" t="s">
        <v>101</v>
      </c>
      <c r="C55" s="125"/>
      <c r="D55" s="125"/>
      <c r="E55" s="125"/>
      <c r="F55" s="125"/>
      <c r="G55" s="125"/>
      <c r="H55" s="125"/>
      <c r="I55" s="125"/>
      <c r="J55" s="125"/>
      <c r="K55" s="125"/>
      <c r="L55" s="125"/>
      <c r="M55" s="125"/>
      <c r="N55" s="125"/>
      <c r="O55" s="125"/>
      <c r="P55" s="125"/>
      <c r="Q55" s="125"/>
      <c r="R55" s="125"/>
      <c r="S55" s="125"/>
      <c r="T55" s="125"/>
      <c r="U55" s="125"/>
      <c r="V55" s="125"/>
      <c r="W55" s="52"/>
    </row>
    <row r="56" spans="1:23" s="50" customFormat="1" ht="15" customHeight="1" x14ac:dyDescent="0.25">
      <c r="A56" s="52"/>
      <c r="B56" s="125" t="s">
        <v>102</v>
      </c>
      <c r="C56" s="125"/>
      <c r="D56" s="125"/>
      <c r="E56" s="125"/>
      <c r="F56" s="125"/>
      <c r="G56" s="125"/>
      <c r="H56" s="125"/>
      <c r="I56" s="125"/>
      <c r="J56" s="125"/>
      <c r="K56" s="125"/>
      <c r="L56" s="125"/>
      <c r="M56" s="125"/>
      <c r="N56" s="125"/>
      <c r="O56" s="125"/>
      <c r="P56" s="125"/>
      <c r="Q56" s="125"/>
      <c r="R56" s="125"/>
      <c r="S56" s="125"/>
      <c r="T56" s="125"/>
      <c r="U56" s="125"/>
      <c r="V56" s="125"/>
      <c r="W56" s="52"/>
    </row>
    <row r="57" spans="1:23" s="50" customFormat="1" ht="15" customHeight="1" x14ac:dyDescent="0.25">
      <c r="A57" s="52"/>
      <c r="B57" s="125" t="s">
        <v>103</v>
      </c>
      <c r="C57" s="125"/>
      <c r="D57" s="125"/>
      <c r="E57" s="125"/>
      <c r="F57" s="125"/>
      <c r="G57" s="125"/>
      <c r="H57" s="125"/>
      <c r="I57" s="125"/>
      <c r="J57" s="125"/>
      <c r="K57" s="125"/>
      <c r="L57" s="125"/>
      <c r="M57" s="125"/>
      <c r="N57" s="125"/>
      <c r="O57" s="125"/>
      <c r="P57" s="125"/>
      <c r="Q57" s="125"/>
      <c r="R57" s="125"/>
      <c r="S57" s="125"/>
      <c r="T57" s="125"/>
      <c r="U57" s="125"/>
      <c r="V57" s="125"/>
      <c r="W57" s="52"/>
    </row>
    <row r="58" spans="1:23" s="50" customFormat="1" ht="15" customHeight="1" x14ac:dyDescent="0.25">
      <c r="A58" s="52"/>
      <c r="B58" s="125" t="s">
        <v>104</v>
      </c>
      <c r="C58" s="125"/>
      <c r="D58" s="125"/>
      <c r="E58" s="125"/>
      <c r="F58" s="125"/>
      <c r="G58" s="125"/>
      <c r="H58" s="125"/>
      <c r="I58" s="125"/>
      <c r="J58" s="125"/>
      <c r="K58" s="125"/>
      <c r="L58" s="125"/>
      <c r="M58" s="125"/>
      <c r="N58" s="125"/>
      <c r="O58" s="125"/>
      <c r="P58" s="125"/>
      <c r="Q58" s="125"/>
      <c r="R58" s="125"/>
      <c r="S58" s="125"/>
      <c r="T58" s="125"/>
      <c r="U58" s="125"/>
      <c r="V58" s="125"/>
      <c r="W58" s="52"/>
    </row>
    <row r="59" spans="1:23" s="50" customFormat="1" ht="30" customHeight="1" x14ac:dyDescent="0.25">
      <c r="A59" s="52"/>
      <c r="B59" s="124" t="s">
        <v>105</v>
      </c>
      <c r="C59" s="124"/>
      <c r="D59" s="124"/>
      <c r="E59" s="124"/>
      <c r="F59" s="124"/>
      <c r="G59" s="124"/>
      <c r="H59" s="124"/>
      <c r="I59" s="124"/>
      <c r="J59" s="124"/>
      <c r="K59" s="124"/>
      <c r="L59" s="124"/>
      <c r="M59" s="124"/>
      <c r="N59" s="124"/>
      <c r="O59" s="124"/>
      <c r="P59" s="124"/>
      <c r="Q59" s="124"/>
      <c r="R59" s="124"/>
      <c r="S59" s="124"/>
      <c r="T59" s="124"/>
      <c r="U59" s="124"/>
      <c r="V59" s="124"/>
      <c r="W59" s="52"/>
    </row>
    <row r="60" spans="1:23" s="50" customFormat="1" ht="30" customHeight="1" x14ac:dyDescent="0.25">
      <c r="A60" s="52"/>
      <c r="B60" s="123" t="s">
        <v>106</v>
      </c>
      <c r="C60" s="123"/>
      <c r="D60" s="123"/>
      <c r="E60" s="123"/>
      <c r="F60" s="123"/>
      <c r="G60" s="123"/>
      <c r="H60" s="123"/>
      <c r="I60" s="123"/>
      <c r="J60" s="123"/>
      <c r="K60" s="123"/>
      <c r="L60" s="123"/>
      <c r="M60" s="123"/>
      <c r="N60" s="123"/>
      <c r="O60" s="123"/>
      <c r="P60" s="123"/>
      <c r="Q60" s="123"/>
      <c r="R60" s="123"/>
      <c r="S60" s="123"/>
      <c r="T60" s="123"/>
      <c r="U60" s="123"/>
      <c r="V60" s="123"/>
      <c r="W60" s="52"/>
    </row>
    <row r="61" spans="1:23" s="50" customFormat="1" ht="30" customHeight="1" x14ac:dyDescent="0.25">
      <c r="A61" s="52"/>
      <c r="B61" s="126" t="s">
        <v>107</v>
      </c>
      <c r="C61" s="123"/>
      <c r="D61" s="123"/>
      <c r="E61" s="123"/>
      <c r="F61" s="123"/>
      <c r="G61" s="123"/>
      <c r="H61" s="123"/>
      <c r="I61" s="123"/>
      <c r="J61" s="123"/>
      <c r="K61" s="123"/>
      <c r="L61" s="123"/>
      <c r="M61" s="123"/>
      <c r="N61" s="123"/>
      <c r="O61" s="123"/>
      <c r="P61" s="123"/>
      <c r="Q61" s="123"/>
      <c r="R61" s="123"/>
      <c r="S61" s="123"/>
      <c r="T61" s="123"/>
      <c r="U61" s="123"/>
      <c r="V61" s="123"/>
      <c r="W61" s="52"/>
    </row>
    <row r="62" spans="1:23" s="50" customFormat="1" ht="45" customHeight="1" x14ac:dyDescent="0.25">
      <c r="A62" s="52"/>
      <c r="B62" s="123" t="s">
        <v>108</v>
      </c>
      <c r="C62" s="123"/>
      <c r="D62" s="123"/>
      <c r="E62" s="123"/>
      <c r="F62" s="123"/>
      <c r="G62" s="123"/>
      <c r="H62" s="123"/>
      <c r="I62" s="123"/>
      <c r="J62" s="123"/>
      <c r="K62" s="123"/>
      <c r="L62" s="123"/>
      <c r="M62" s="123"/>
      <c r="N62" s="123"/>
      <c r="O62" s="123"/>
      <c r="P62" s="123"/>
      <c r="Q62" s="123"/>
      <c r="R62" s="123"/>
      <c r="S62" s="123"/>
      <c r="T62" s="123"/>
      <c r="U62" s="123"/>
      <c r="V62" s="123"/>
      <c r="W62" s="52"/>
    </row>
    <row r="63" spans="1:23" s="50" customFormat="1" ht="30" customHeight="1" x14ac:dyDescent="0.25">
      <c r="A63" s="52"/>
      <c r="B63" s="124" t="s">
        <v>133</v>
      </c>
      <c r="C63" s="124"/>
      <c r="D63" s="124"/>
      <c r="E63" s="124"/>
      <c r="F63" s="124"/>
      <c r="G63" s="124"/>
      <c r="H63" s="124"/>
      <c r="I63" s="124"/>
      <c r="J63" s="124"/>
      <c r="K63" s="124"/>
      <c r="L63" s="124"/>
      <c r="M63" s="124"/>
      <c r="N63" s="124"/>
      <c r="O63" s="124"/>
      <c r="P63" s="124"/>
      <c r="Q63" s="124"/>
      <c r="R63" s="124"/>
      <c r="S63" s="124"/>
      <c r="T63" s="124"/>
      <c r="U63" s="124"/>
      <c r="V63" s="124"/>
      <c r="W63" s="52"/>
    </row>
    <row r="64" spans="1:23" s="50" customFormat="1" ht="15" customHeight="1" x14ac:dyDescent="0.25">
      <c r="A64" s="52"/>
      <c r="B64" s="123" t="s">
        <v>110</v>
      </c>
      <c r="C64" s="123"/>
      <c r="D64" s="123"/>
      <c r="E64" s="123"/>
      <c r="F64" s="123"/>
      <c r="G64" s="123"/>
      <c r="H64" s="123"/>
      <c r="I64" s="123"/>
      <c r="J64" s="123"/>
      <c r="K64" s="123"/>
      <c r="L64" s="123"/>
      <c r="M64" s="123"/>
      <c r="N64" s="123"/>
      <c r="O64" s="123"/>
      <c r="P64" s="123"/>
      <c r="Q64" s="123"/>
      <c r="R64" s="123"/>
      <c r="S64" s="123"/>
      <c r="T64" s="123"/>
      <c r="U64" s="123"/>
      <c r="V64" s="123"/>
      <c r="W64" s="52"/>
    </row>
    <row r="65" spans="1:23" s="50" customFormat="1" ht="12.75" customHeight="1" x14ac:dyDescent="0.25">
      <c r="A65" s="52"/>
      <c r="B65" s="53"/>
      <c r="C65" s="53"/>
      <c r="D65" s="53"/>
      <c r="E65" s="53"/>
      <c r="F65" s="53"/>
      <c r="G65" s="53"/>
      <c r="H65" s="53"/>
      <c r="I65" s="53"/>
      <c r="J65" s="53"/>
      <c r="K65" s="53"/>
      <c r="L65" s="53"/>
      <c r="M65" s="53"/>
      <c r="N65" s="53"/>
      <c r="O65" s="53"/>
      <c r="P65" s="53"/>
      <c r="Q65" s="53"/>
      <c r="R65" s="53"/>
      <c r="S65" s="53"/>
      <c r="T65" s="53"/>
      <c r="U65" s="53"/>
      <c r="V65" s="53"/>
      <c r="W65" s="52"/>
    </row>
    <row r="66" spans="1:23" s="50" customFormat="1" x14ac:dyDescent="0.25">
      <c r="B66" s="51"/>
      <c r="C66" s="51"/>
      <c r="D66" s="51"/>
      <c r="E66" s="51"/>
      <c r="F66" s="51"/>
      <c r="G66" s="51"/>
      <c r="H66" s="51"/>
      <c r="I66" s="51"/>
      <c r="J66" s="51"/>
      <c r="K66" s="51"/>
      <c r="L66" s="51"/>
      <c r="M66" s="51"/>
      <c r="N66" s="51"/>
      <c r="O66" s="51"/>
      <c r="P66" s="51"/>
      <c r="Q66" s="51"/>
      <c r="R66" s="51"/>
      <c r="S66" s="51"/>
      <c r="T66" s="51"/>
      <c r="U66" s="51"/>
      <c r="V66" s="51"/>
    </row>
  </sheetData>
  <sheetProtection selectLockedCells="1"/>
  <mergeCells count="79">
    <mergeCell ref="B2:V2"/>
    <mergeCell ref="B3:V3"/>
    <mergeCell ref="B9:D9"/>
    <mergeCell ref="X12:AJ12"/>
    <mergeCell ref="M12:V12"/>
    <mergeCell ref="B6:V6"/>
    <mergeCell ref="S7:T7"/>
    <mergeCell ref="S8:T8"/>
    <mergeCell ref="S9:T9"/>
    <mergeCell ref="B59:V59"/>
    <mergeCell ref="B61:V61"/>
    <mergeCell ref="B21:D21"/>
    <mergeCell ref="B22:D22"/>
    <mergeCell ref="B23:D23"/>
    <mergeCell ref="B24:D24"/>
    <mergeCell ref="B28:D28"/>
    <mergeCell ref="B29:D29"/>
    <mergeCell ref="B30:D30"/>
    <mergeCell ref="B32:D32"/>
    <mergeCell ref="B35:D35"/>
    <mergeCell ref="B54:V54"/>
    <mergeCell ref="B55:V55"/>
    <mergeCell ref="B50:V50"/>
    <mergeCell ref="B41:D41"/>
    <mergeCell ref="B62:V62"/>
    <mergeCell ref="B63:V63"/>
    <mergeCell ref="B52:V52"/>
    <mergeCell ref="B64:V64"/>
    <mergeCell ref="B12:F12"/>
    <mergeCell ref="B56:V56"/>
    <mergeCell ref="B57:V57"/>
    <mergeCell ref="B58:V58"/>
    <mergeCell ref="B60:V60"/>
    <mergeCell ref="B25:D25"/>
    <mergeCell ref="B15:D15"/>
    <mergeCell ref="B16:D16"/>
    <mergeCell ref="B17:D17"/>
    <mergeCell ref="B18:D18"/>
    <mergeCell ref="B19:D19"/>
    <mergeCell ref="B20:D20"/>
    <mergeCell ref="B4:V4"/>
    <mergeCell ref="H9:J9"/>
    <mergeCell ref="H10:J10"/>
    <mergeCell ref="M7:N7"/>
    <mergeCell ref="M8:N8"/>
    <mergeCell ref="M9:N9"/>
    <mergeCell ref="M10:N10"/>
    <mergeCell ref="P7:Q7"/>
    <mergeCell ref="P8:Q8"/>
    <mergeCell ref="P9:Q9"/>
    <mergeCell ref="P10:Q10"/>
    <mergeCell ref="B7:D7"/>
    <mergeCell ref="B8:D8"/>
    <mergeCell ref="S10:T10"/>
    <mergeCell ref="H7:J7"/>
    <mergeCell ref="H8:J8"/>
    <mergeCell ref="B10:D10"/>
    <mergeCell ref="B26:D26"/>
    <mergeCell ref="B27:D27"/>
    <mergeCell ref="B53:V53"/>
    <mergeCell ref="B43:D43"/>
    <mergeCell ref="B45:F45"/>
    <mergeCell ref="B39:D39"/>
    <mergeCell ref="H39:J39"/>
    <mergeCell ref="B37:D37"/>
    <mergeCell ref="B51:V51"/>
    <mergeCell ref="U33:V33"/>
    <mergeCell ref="U30:V30"/>
    <mergeCell ref="B14:D14"/>
    <mergeCell ref="H12:K12"/>
    <mergeCell ref="B13:D13"/>
    <mergeCell ref="X43:AJ43"/>
    <mergeCell ref="X44:AJ44"/>
    <mergeCell ref="X45:AJ45"/>
    <mergeCell ref="X37:Y37"/>
    <mergeCell ref="U32:V32"/>
    <mergeCell ref="X35:AJ35"/>
    <mergeCell ref="X38:AJ41"/>
    <mergeCell ref="X42:AJ42"/>
  </mergeCells>
  <phoneticPr fontId="26" type="noConversion"/>
  <conditionalFormatting sqref="B14:B22 B24">
    <cfRule type="cellIs" dxfId="5" priority="5" stopIfTrue="1" operator="equal">
      <formula>0</formula>
    </cfRule>
  </conditionalFormatting>
  <conditionalFormatting sqref="B14:B15">
    <cfRule type="cellIs" dxfId="4" priority="4" stopIfTrue="1" operator="equal">
      <formula>0</formula>
    </cfRule>
  </conditionalFormatting>
  <conditionalFormatting sqref="B25:B29">
    <cfRule type="cellIs" dxfId="3" priority="3" stopIfTrue="1" operator="equal">
      <formula>0</formula>
    </cfRule>
  </conditionalFormatting>
  <conditionalFormatting sqref="B23">
    <cfRule type="cellIs" dxfId="2" priority="2" stopIfTrue="1" operator="equal">
      <formula>0</formula>
    </cfRule>
  </conditionalFormatting>
  <conditionalFormatting sqref="K45">
    <cfRule type="cellIs" dxfId="1" priority="1" operator="greaterThan">
      <formula>0</formula>
    </cfRule>
  </conditionalFormatting>
  <printOptions verticalCentered="1"/>
  <pageMargins left="0.75" right="0.75" top="1" bottom="1" header="0.5" footer="0.5"/>
  <pageSetup paperSize="5" scale="67" orientation="landscape" horizontalDpi="4294967294"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1F054-D1E4-479F-970F-59CA0701A326}">
  <sheetPr>
    <tabColor rgb="FF00B0F0"/>
  </sheetPr>
  <dimension ref="A1:M50"/>
  <sheetViews>
    <sheetView workbookViewId="0">
      <selection sqref="A1:J1"/>
    </sheetView>
  </sheetViews>
  <sheetFormatPr defaultRowHeight="15" x14ac:dyDescent="0.25"/>
  <cols>
    <col min="1" max="1" width="14.42578125" customWidth="1"/>
    <col min="11" max="12" width="50.7109375" customWidth="1"/>
  </cols>
  <sheetData>
    <row r="1" spans="1:12" ht="18.75" x14ac:dyDescent="0.25">
      <c r="A1" s="107" t="s">
        <v>27</v>
      </c>
      <c r="B1" s="107"/>
      <c r="C1" s="107"/>
      <c r="D1" s="107"/>
      <c r="E1" s="107"/>
      <c r="F1" s="107"/>
      <c r="G1" s="107"/>
      <c r="H1" s="107"/>
      <c r="I1" s="107"/>
      <c r="J1" s="107"/>
      <c r="K1" s="108" t="s">
        <v>28</v>
      </c>
      <c r="L1" s="108"/>
    </row>
    <row r="2" spans="1:12" ht="18.75" x14ac:dyDescent="0.25">
      <c r="A2" s="107" t="s">
        <v>29</v>
      </c>
      <c r="B2" s="107"/>
      <c r="C2" s="107"/>
      <c r="D2" s="107"/>
      <c r="E2" s="107"/>
      <c r="F2" s="107"/>
      <c r="G2" s="107"/>
      <c r="H2" s="107"/>
      <c r="I2" s="107"/>
      <c r="J2" s="107"/>
      <c r="K2" s="108" t="s">
        <v>30</v>
      </c>
      <c r="L2" s="108"/>
    </row>
    <row r="3" spans="1:12" ht="31.5" customHeight="1" x14ac:dyDescent="0.25">
      <c r="A3" s="107" t="s">
        <v>31</v>
      </c>
      <c r="B3" s="107"/>
      <c r="C3" s="107"/>
      <c r="D3" s="107"/>
      <c r="E3" s="107"/>
      <c r="F3" s="107"/>
      <c r="G3" s="107"/>
      <c r="H3" s="107"/>
      <c r="I3" s="107"/>
      <c r="J3" s="107"/>
      <c r="K3" s="109" t="s">
        <v>32</v>
      </c>
      <c r="L3" s="109"/>
    </row>
    <row r="4" spans="1:12" x14ac:dyDescent="0.25">
      <c r="A4" s="102"/>
      <c r="B4" s="102"/>
      <c r="C4" s="102"/>
      <c r="D4" s="102"/>
      <c r="E4" s="102"/>
      <c r="F4" s="102"/>
      <c r="G4" s="102"/>
      <c r="H4" s="102"/>
      <c r="I4" s="102"/>
      <c r="J4" s="102"/>
      <c r="K4" s="102"/>
      <c r="L4" s="102"/>
    </row>
    <row r="5" spans="1:12" ht="89.25" customHeight="1" x14ac:dyDescent="0.25">
      <c r="A5" s="103" t="s">
        <v>54</v>
      </c>
      <c r="B5" s="103"/>
      <c r="C5" s="103"/>
      <c r="D5" s="103"/>
      <c r="E5" s="103"/>
      <c r="F5" s="103"/>
      <c r="G5" s="103"/>
      <c r="H5" s="103"/>
      <c r="I5" s="103"/>
      <c r="J5" s="103"/>
      <c r="K5" s="103"/>
      <c r="L5" s="103"/>
    </row>
    <row r="6" spans="1:12" ht="18.75" x14ac:dyDescent="0.25">
      <c r="A6" s="104" t="s">
        <v>47</v>
      </c>
      <c r="B6" s="104"/>
      <c r="C6" s="104"/>
      <c r="D6" s="104"/>
      <c r="E6" s="104"/>
      <c r="F6" s="104"/>
      <c r="G6" s="104"/>
      <c r="H6" s="104"/>
      <c r="I6" s="104"/>
      <c r="J6" s="104"/>
      <c r="K6" s="104"/>
      <c r="L6" s="104"/>
    </row>
    <row r="7" spans="1:12" ht="66.75" customHeight="1" x14ac:dyDescent="0.25">
      <c r="A7" s="105" t="s">
        <v>33</v>
      </c>
      <c r="B7" s="105"/>
      <c r="C7" s="105"/>
      <c r="D7" s="105"/>
      <c r="E7" s="105"/>
      <c r="F7" s="105"/>
      <c r="G7" s="105"/>
      <c r="H7" s="105"/>
      <c r="I7" s="105"/>
      <c r="J7" s="105"/>
      <c r="K7" s="105"/>
      <c r="L7" s="105"/>
    </row>
    <row r="8" spans="1:12" x14ac:dyDescent="0.25">
      <c r="A8" s="106"/>
      <c r="B8" s="106"/>
      <c r="C8" s="106"/>
      <c r="D8" s="106"/>
      <c r="E8" s="106"/>
      <c r="F8" s="106"/>
      <c r="G8" s="106"/>
      <c r="H8" s="106"/>
      <c r="I8" s="106"/>
      <c r="J8" s="106"/>
      <c r="K8" s="106"/>
      <c r="L8" s="106"/>
    </row>
    <row r="9" spans="1:12" ht="51.75" customHeight="1" x14ac:dyDescent="0.25">
      <c r="A9" s="121" t="s">
        <v>48</v>
      </c>
      <c r="B9" s="121"/>
      <c r="C9" s="121"/>
      <c r="D9" s="121"/>
      <c r="E9" s="121"/>
      <c r="F9" s="121"/>
      <c r="G9" s="121"/>
      <c r="H9" s="121"/>
      <c r="I9" s="121"/>
      <c r="J9" s="121"/>
      <c r="K9" s="121"/>
      <c r="L9" s="121"/>
    </row>
    <row r="10" spans="1:12" x14ac:dyDescent="0.25">
      <c r="A10" s="2" t="s">
        <v>34</v>
      </c>
      <c r="B10" s="3" t="s">
        <v>35</v>
      </c>
      <c r="C10" s="110" t="s">
        <v>36</v>
      </c>
      <c r="D10" s="110"/>
      <c r="E10" s="110"/>
      <c r="F10" s="110"/>
      <c r="G10" s="110"/>
      <c r="H10" s="110"/>
      <c r="I10" s="110"/>
      <c r="J10" s="112" t="s">
        <v>37</v>
      </c>
      <c r="K10" s="113"/>
      <c r="L10" s="4" t="s">
        <v>38</v>
      </c>
    </row>
    <row r="11" spans="1:12" ht="45" customHeight="1" x14ac:dyDescent="0.25">
      <c r="A11" s="122" t="s">
        <v>47</v>
      </c>
      <c r="B11" s="6">
        <v>1</v>
      </c>
      <c r="C11" s="100" t="s">
        <v>49</v>
      </c>
      <c r="D11" s="100"/>
      <c r="E11" s="100"/>
      <c r="F11" s="100"/>
      <c r="G11" s="100"/>
      <c r="H11" s="100"/>
      <c r="I11" s="100"/>
      <c r="J11" s="99"/>
      <c r="K11" s="99"/>
      <c r="L11" s="5"/>
    </row>
    <row r="12" spans="1:12" ht="45" customHeight="1" x14ac:dyDescent="0.25">
      <c r="A12" s="122"/>
      <c r="B12" s="6">
        <v>2</v>
      </c>
      <c r="C12" s="100" t="s">
        <v>50</v>
      </c>
      <c r="D12" s="100"/>
      <c r="E12" s="100"/>
      <c r="F12" s="100"/>
      <c r="G12" s="100"/>
      <c r="H12" s="100"/>
      <c r="I12" s="100"/>
      <c r="J12" s="99"/>
      <c r="K12" s="99"/>
      <c r="L12" s="5"/>
    </row>
    <row r="13" spans="1:12" ht="45" customHeight="1" x14ac:dyDescent="0.25">
      <c r="A13" s="122"/>
      <c r="B13" s="6">
        <v>3</v>
      </c>
      <c r="C13" s="100" t="s">
        <v>51</v>
      </c>
      <c r="D13" s="100"/>
      <c r="E13" s="100"/>
      <c r="F13" s="100"/>
      <c r="G13" s="100"/>
      <c r="H13" s="100"/>
      <c r="I13" s="100"/>
      <c r="J13" s="99"/>
      <c r="K13" s="99"/>
      <c r="L13" s="5"/>
    </row>
    <row r="14" spans="1:12" ht="45" customHeight="1" x14ac:dyDescent="0.25">
      <c r="A14" s="122"/>
      <c r="B14" s="6">
        <v>4</v>
      </c>
      <c r="C14" s="100" t="s">
        <v>52</v>
      </c>
      <c r="D14" s="100"/>
      <c r="E14" s="100"/>
      <c r="F14" s="100"/>
      <c r="G14" s="100"/>
      <c r="H14" s="100"/>
      <c r="I14" s="100"/>
      <c r="J14" s="99"/>
      <c r="K14" s="99"/>
      <c r="L14" s="5"/>
    </row>
    <row r="15" spans="1:12" x14ac:dyDescent="0.25">
      <c r="A15" s="122"/>
      <c r="B15" s="7" t="s">
        <v>39</v>
      </c>
      <c r="C15" s="101" t="s">
        <v>41</v>
      </c>
      <c r="D15" s="101"/>
      <c r="E15" s="101"/>
      <c r="F15" s="101"/>
      <c r="G15" s="101"/>
      <c r="H15" s="101"/>
      <c r="I15" s="101"/>
      <c r="J15" s="99"/>
      <c r="K15" s="99"/>
      <c r="L15" s="5"/>
    </row>
    <row r="16" spans="1:12" ht="33" customHeight="1" x14ac:dyDescent="0.25">
      <c r="A16" s="122"/>
      <c r="B16" s="7" t="s">
        <v>40</v>
      </c>
      <c r="C16" s="111" t="s">
        <v>44</v>
      </c>
      <c r="D16" s="111"/>
      <c r="E16" s="111"/>
      <c r="F16" s="111"/>
      <c r="G16" s="111"/>
      <c r="H16" s="111"/>
      <c r="I16" s="111"/>
      <c r="J16" s="99"/>
      <c r="K16" s="99"/>
      <c r="L16" s="5"/>
    </row>
    <row r="17" spans="1:13" ht="45" customHeight="1" x14ac:dyDescent="0.25">
      <c r="A17" s="122"/>
      <c r="B17" s="7" t="s">
        <v>42</v>
      </c>
      <c r="C17" s="101" t="s">
        <v>45</v>
      </c>
      <c r="D17" s="101"/>
      <c r="E17" s="101"/>
      <c r="F17" s="101"/>
      <c r="G17" s="101"/>
      <c r="H17" s="101"/>
      <c r="I17" s="101"/>
      <c r="J17" s="99"/>
      <c r="K17" s="99"/>
      <c r="L17" s="5"/>
    </row>
    <row r="18" spans="1:13" ht="66" customHeight="1" x14ac:dyDescent="0.25">
      <c r="A18" s="122"/>
      <c r="B18" s="7" t="s">
        <v>43</v>
      </c>
      <c r="C18" s="101" t="s">
        <v>46</v>
      </c>
      <c r="D18" s="101"/>
      <c r="E18" s="101"/>
      <c r="F18" s="101"/>
      <c r="G18" s="101"/>
      <c r="H18" s="101"/>
      <c r="I18" s="101"/>
      <c r="J18" s="99"/>
      <c r="K18" s="99"/>
      <c r="L18" s="5"/>
    </row>
    <row r="19" spans="1:13" ht="45" customHeight="1" x14ac:dyDescent="0.25">
      <c r="A19" s="122"/>
      <c r="B19" s="6">
        <v>5</v>
      </c>
      <c r="C19" s="100" t="s">
        <v>53</v>
      </c>
      <c r="D19" s="100"/>
      <c r="E19" s="100"/>
      <c r="F19" s="100"/>
      <c r="G19" s="100"/>
      <c r="H19" s="100"/>
      <c r="I19" s="100"/>
      <c r="J19" s="99"/>
      <c r="K19" s="99"/>
      <c r="L19" s="5"/>
    </row>
    <row r="20" spans="1:13" ht="45" customHeight="1" x14ac:dyDescent="0.25">
      <c r="A20" s="122"/>
      <c r="B20" s="6">
        <v>6</v>
      </c>
      <c r="C20" s="100" t="s">
        <v>25</v>
      </c>
      <c r="D20" s="100"/>
      <c r="E20" s="100"/>
      <c r="F20" s="100"/>
      <c r="G20" s="100"/>
      <c r="H20" s="100"/>
      <c r="I20" s="100"/>
      <c r="J20" s="99"/>
      <c r="K20" s="99"/>
      <c r="L20" s="5"/>
    </row>
    <row r="21" spans="1:13" ht="45" customHeight="1" x14ac:dyDescent="0.25">
      <c r="A21" s="122"/>
      <c r="B21" s="6">
        <v>7</v>
      </c>
      <c r="C21" s="100" t="s">
        <v>26</v>
      </c>
      <c r="D21" s="100"/>
      <c r="E21" s="100"/>
      <c r="F21" s="100"/>
      <c r="G21" s="100"/>
      <c r="H21" s="100"/>
      <c r="I21" s="100"/>
      <c r="J21" s="99"/>
      <c r="K21" s="99"/>
      <c r="L21" s="5"/>
    </row>
    <row r="22" spans="1:13" x14ac:dyDescent="0.25">
      <c r="A22" s="1"/>
      <c r="B22" s="1"/>
      <c r="C22" s="65"/>
      <c r="D22" s="1"/>
      <c r="E22" s="1"/>
      <c r="F22" s="1"/>
      <c r="G22" s="1"/>
      <c r="H22" s="1"/>
      <c r="I22" s="1"/>
      <c r="J22" s="1"/>
      <c r="K22" s="1"/>
      <c r="L22" s="1"/>
      <c r="M22" s="1"/>
    </row>
    <row r="23" spans="1:13" x14ac:dyDescent="0.25">
      <c r="A23" s="1"/>
      <c r="B23" s="117" t="s">
        <v>136</v>
      </c>
      <c r="C23" s="117"/>
      <c r="D23" s="117"/>
      <c r="E23" s="117"/>
      <c r="F23" s="117"/>
      <c r="G23" s="117"/>
      <c r="H23" s="117"/>
      <c r="I23" s="117"/>
      <c r="J23" s="117"/>
      <c r="K23" s="117"/>
      <c r="L23" s="117"/>
      <c r="M23" s="1"/>
    </row>
    <row r="24" spans="1:13" x14ac:dyDescent="0.25">
      <c r="A24" s="1"/>
      <c r="C24" s="8"/>
      <c r="D24" s="8"/>
      <c r="E24" s="8"/>
      <c r="F24" s="8"/>
      <c r="G24" s="8"/>
      <c r="H24" s="8"/>
      <c r="I24" s="8"/>
      <c r="J24" s="8"/>
      <c r="K24" s="8"/>
      <c r="L24" s="8"/>
      <c r="M24" s="1"/>
    </row>
    <row r="25" spans="1:13" ht="15.75" x14ac:dyDescent="0.25">
      <c r="A25" s="1"/>
      <c r="B25" s="118" t="s">
        <v>177</v>
      </c>
      <c r="C25" s="118"/>
      <c r="D25" s="118"/>
      <c r="E25" s="118"/>
      <c r="F25" s="118"/>
      <c r="G25" s="118"/>
      <c r="H25" s="118"/>
      <c r="I25" s="118"/>
      <c r="J25" s="118"/>
      <c r="K25" s="118"/>
      <c r="L25" s="118"/>
      <c r="M25" s="1"/>
    </row>
    <row r="26" spans="1:13" x14ac:dyDescent="0.25">
      <c r="A26" s="1"/>
      <c r="B26" s="120" t="s">
        <v>134</v>
      </c>
      <c r="C26" s="120"/>
      <c r="D26" s="120"/>
      <c r="E26" s="120"/>
      <c r="F26" s="120"/>
      <c r="G26" s="120"/>
      <c r="H26" s="120"/>
      <c r="I26" s="120"/>
      <c r="J26" s="120"/>
      <c r="K26" s="120"/>
      <c r="L26" s="120"/>
      <c r="M26" s="1"/>
    </row>
    <row r="27" spans="1:13" ht="15" customHeight="1" x14ac:dyDescent="0.25">
      <c r="A27" s="1"/>
      <c r="B27" s="119" t="s">
        <v>137</v>
      </c>
      <c r="C27" s="119"/>
      <c r="D27" s="119"/>
      <c r="E27" s="119"/>
      <c r="F27" s="119"/>
      <c r="G27" s="119"/>
      <c r="H27" s="119"/>
      <c r="I27" s="119"/>
      <c r="J27" s="119"/>
      <c r="K27" s="119"/>
      <c r="L27" s="119"/>
      <c r="M27" s="1"/>
    </row>
    <row r="28" spans="1:13" ht="30" customHeight="1" x14ac:dyDescent="0.25">
      <c r="A28" s="1"/>
      <c r="B28" s="119" t="s">
        <v>138</v>
      </c>
      <c r="C28" s="119"/>
      <c r="D28" s="119"/>
      <c r="E28" s="119"/>
      <c r="F28" s="119"/>
      <c r="G28" s="119"/>
      <c r="H28" s="119"/>
      <c r="I28" s="119"/>
      <c r="J28" s="119"/>
      <c r="K28" s="119"/>
      <c r="L28" s="119"/>
      <c r="M28" s="1"/>
    </row>
    <row r="29" spans="1:13" ht="30" customHeight="1" x14ac:dyDescent="0.25">
      <c r="A29" s="1"/>
      <c r="B29" s="119" t="s">
        <v>139</v>
      </c>
      <c r="C29" s="119"/>
      <c r="D29" s="119"/>
      <c r="E29" s="119"/>
      <c r="F29" s="119"/>
      <c r="G29" s="119"/>
      <c r="H29" s="119"/>
      <c r="I29" s="119"/>
      <c r="J29" s="119"/>
      <c r="K29" s="119"/>
      <c r="L29" s="119"/>
      <c r="M29" s="1"/>
    </row>
    <row r="30" spans="1:13" ht="15" customHeight="1" x14ac:dyDescent="0.25">
      <c r="A30" s="1"/>
      <c r="B30" s="119" t="s">
        <v>140</v>
      </c>
      <c r="C30" s="119"/>
      <c r="D30" s="119"/>
      <c r="E30" s="119"/>
      <c r="F30" s="119"/>
      <c r="G30" s="119"/>
      <c r="H30" s="119"/>
      <c r="I30" s="119"/>
      <c r="J30" s="119"/>
      <c r="K30" s="119"/>
      <c r="L30" s="119"/>
      <c r="M30" s="1"/>
    </row>
    <row r="31" spans="1:13" ht="30" customHeight="1" x14ac:dyDescent="0.25">
      <c r="A31" s="1"/>
      <c r="B31" s="119" t="s">
        <v>141</v>
      </c>
      <c r="C31" s="119"/>
      <c r="D31" s="119"/>
      <c r="E31" s="119"/>
      <c r="F31" s="119"/>
      <c r="G31" s="119"/>
      <c r="H31" s="119"/>
      <c r="I31" s="119"/>
      <c r="J31" s="119"/>
      <c r="K31" s="119"/>
      <c r="L31" s="119"/>
      <c r="M31" s="1"/>
    </row>
    <row r="32" spans="1:13" x14ac:dyDescent="0.25">
      <c r="A32" s="1"/>
      <c r="B32" s="58"/>
      <c r="C32" s="58"/>
      <c r="D32" s="58"/>
      <c r="E32" s="58"/>
      <c r="F32" s="58"/>
      <c r="G32" s="58"/>
      <c r="H32" s="58"/>
      <c r="I32" s="58"/>
      <c r="J32" s="58"/>
      <c r="K32" s="58"/>
      <c r="L32" s="58"/>
      <c r="M32" s="1"/>
    </row>
    <row r="33" spans="1:13" x14ac:dyDescent="0.25">
      <c r="A33" s="1"/>
      <c r="B33" s="120" t="s">
        <v>135</v>
      </c>
      <c r="C33" s="120"/>
      <c r="D33" s="120"/>
      <c r="E33" s="120"/>
      <c r="F33" s="120"/>
      <c r="G33" s="120"/>
      <c r="H33" s="120"/>
      <c r="I33" s="120"/>
      <c r="J33" s="120"/>
      <c r="K33" s="120"/>
      <c r="L33" s="120"/>
      <c r="M33" s="1"/>
    </row>
    <row r="34" spans="1:13" x14ac:dyDescent="0.25">
      <c r="A34" s="1"/>
      <c r="B34" s="59"/>
      <c r="C34" s="59"/>
      <c r="D34" s="59"/>
      <c r="E34" s="59"/>
      <c r="F34" s="59"/>
      <c r="G34" s="59"/>
      <c r="H34" s="59"/>
      <c r="I34" s="59"/>
      <c r="J34" s="59"/>
      <c r="K34" s="59"/>
      <c r="L34" s="59"/>
      <c r="M34" s="1"/>
    </row>
    <row r="35" spans="1:13" ht="15.75" thickBot="1" x14ac:dyDescent="0.3">
      <c r="A35" s="1"/>
      <c r="B35" s="115" t="s">
        <v>142</v>
      </c>
      <c r="C35" s="115"/>
      <c r="D35" s="115"/>
      <c r="E35" s="116"/>
      <c r="F35" s="116"/>
      <c r="G35" s="116"/>
      <c r="H35" s="116"/>
      <c r="I35" s="116"/>
      <c r="J35" s="116"/>
      <c r="K35" s="57"/>
      <c r="L35" s="57"/>
      <c r="M35" s="1"/>
    </row>
    <row r="36" spans="1:13" x14ac:dyDescent="0.25">
      <c r="A36" s="1"/>
      <c r="B36" s="60"/>
      <c r="C36" s="61"/>
      <c r="D36" s="61"/>
      <c r="E36" s="62"/>
      <c r="F36" s="62"/>
      <c r="G36" s="62"/>
      <c r="H36" s="62"/>
      <c r="I36" s="62"/>
      <c r="J36" s="62"/>
      <c r="K36" s="62"/>
      <c r="L36" s="62"/>
      <c r="M36" s="1"/>
    </row>
    <row r="37" spans="1:13" ht="15.75" thickBot="1" x14ac:dyDescent="0.3">
      <c r="A37" s="1"/>
      <c r="B37" s="115" t="s">
        <v>143</v>
      </c>
      <c r="C37" s="115"/>
      <c r="D37" s="115"/>
      <c r="E37" s="116"/>
      <c r="F37" s="116"/>
      <c r="G37" s="116"/>
      <c r="H37" s="116"/>
      <c r="I37" s="116"/>
      <c r="J37" s="116"/>
      <c r="K37" s="62"/>
      <c r="L37" s="62"/>
      <c r="M37" s="1"/>
    </row>
    <row r="38" spans="1:13" x14ac:dyDescent="0.25">
      <c r="A38" s="1"/>
      <c r="B38" s="60"/>
      <c r="C38" s="63"/>
      <c r="D38" s="61"/>
      <c r="E38" s="62"/>
      <c r="F38" s="62"/>
      <c r="G38" s="62"/>
      <c r="H38" s="62"/>
      <c r="I38" s="62"/>
      <c r="J38" s="62"/>
      <c r="K38" s="62"/>
      <c r="L38" s="62"/>
      <c r="M38" s="1"/>
    </row>
    <row r="39" spans="1:13" ht="15.75" thickBot="1" x14ac:dyDescent="0.3">
      <c r="A39" s="1"/>
      <c r="B39" s="115" t="s">
        <v>144</v>
      </c>
      <c r="C39" s="115"/>
      <c r="D39" s="115"/>
      <c r="E39" s="116"/>
      <c r="F39" s="116"/>
      <c r="G39" s="116"/>
      <c r="H39" s="116"/>
      <c r="I39" s="116"/>
      <c r="J39" s="116"/>
      <c r="K39" s="62"/>
      <c r="L39" s="62"/>
      <c r="M39" s="1"/>
    </row>
    <row r="40" spans="1:13" x14ac:dyDescent="0.25">
      <c r="A40" s="1"/>
      <c r="B40" s="60"/>
      <c r="C40" s="61"/>
      <c r="D40" s="61"/>
      <c r="E40" s="62"/>
      <c r="F40" s="62"/>
      <c r="G40" s="62"/>
      <c r="H40" s="62"/>
      <c r="I40" s="62"/>
      <c r="J40" s="62"/>
      <c r="K40" s="62"/>
      <c r="L40" s="62"/>
      <c r="M40" s="1"/>
    </row>
    <row r="41" spans="1:13" ht="15.75" thickBot="1" x14ac:dyDescent="0.3">
      <c r="A41" s="1"/>
      <c r="B41" s="115" t="s">
        <v>145</v>
      </c>
      <c r="C41" s="115"/>
      <c r="D41" s="115"/>
      <c r="E41" s="116"/>
      <c r="F41" s="116"/>
      <c r="G41" s="116"/>
      <c r="H41" s="116"/>
      <c r="I41" s="116"/>
      <c r="J41" s="116"/>
      <c r="K41" s="62"/>
      <c r="L41" s="62"/>
      <c r="M41" s="1"/>
    </row>
    <row r="42" spans="1:13" x14ac:dyDescent="0.25">
      <c r="A42" s="1"/>
      <c r="B42" s="60"/>
      <c r="C42" s="61"/>
      <c r="D42" s="61"/>
      <c r="E42" s="62"/>
      <c r="F42" s="62"/>
      <c r="G42" s="62"/>
      <c r="H42" s="62"/>
      <c r="I42" s="62"/>
      <c r="J42" s="62"/>
      <c r="K42" s="62"/>
      <c r="L42" s="62"/>
      <c r="M42" s="1"/>
    </row>
    <row r="43" spans="1:13" x14ac:dyDescent="0.25">
      <c r="A43" s="1"/>
      <c r="B43" s="60"/>
      <c r="C43" s="61"/>
      <c r="D43" s="61"/>
      <c r="E43" s="62"/>
      <c r="F43" s="62"/>
      <c r="G43" s="62"/>
      <c r="H43" s="62"/>
      <c r="I43" s="62"/>
      <c r="J43" s="62"/>
      <c r="K43" s="62"/>
      <c r="L43" s="62"/>
      <c r="M43" s="1"/>
    </row>
    <row r="44" spans="1:13" x14ac:dyDescent="0.25">
      <c r="A44" s="1"/>
      <c r="B44" s="60"/>
      <c r="C44" s="61"/>
      <c r="D44" s="61"/>
      <c r="E44" s="62"/>
      <c r="F44" s="62"/>
      <c r="G44" s="62"/>
      <c r="H44" s="62"/>
      <c r="I44" s="62"/>
      <c r="J44" s="62"/>
      <c r="K44" s="62"/>
      <c r="L44" s="62"/>
      <c r="M44" s="1"/>
    </row>
    <row r="45" spans="1:13" ht="15.75" thickBot="1" x14ac:dyDescent="0.3">
      <c r="A45" s="1"/>
      <c r="B45" s="115" t="s">
        <v>180</v>
      </c>
      <c r="C45" s="115"/>
      <c r="D45" s="115"/>
      <c r="E45" s="116"/>
      <c r="F45" s="116"/>
      <c r="G45" s="116"/>
      <c r="H45" s="116"/>
      <c r="I45" s="116"/>
      <c r="J45" s="116"/>
      <c r="K45" s="62"/>
      <c r="L45" s="62"/>
      <c r="M45" s="1"/>
    </row>
    <row r="46" spans="1:13" x14ac:dyDescent="0.25">
      <c r="A46" s="1"/>
      <c r="B46" s="64"/>
      <c r="C46" s="62"/>
      <c r="D46" s="62"/>
      <c r="E46" s="62"/>
      <c r="F46" s="62"/>
      <c r="G46" s="62"/>
      <c r="H46" s="62"/>
      <c r="I46" s="62"/>
      <c r="J46" s="62"/>
      <c r="K46" s="62"/>
      <c r="L46" s="62"/>
      <c r="M46" s="1"/>
    </row>
    <row r="47" spans="1:13" x14ac:dyDescent="0.25">
      <c r="A47" s="1"/>
      <c r="B47" s="62"/>
      <c r="C47" s="62"/>
      <c r="D47" s="62"/>
      <c r="E47" s="62"/>
      <c r="F47" s="62"/>
      <c r="G47" s="62"/>
      <c r="H47" s="62"/>
      <c r="I47" s="62"/>
      <c r="J47" s="62"/>
      <c r="K47" s="62"/>
      <c r="L47" s="62"/>
      <c r="M47" s="1"/>
    </row>
    <row r="48" spans="1:13" x14ac:dyDescent="0.25">
      <c r="A48" s="1"/>
      <c r="B48" s="62"/>
      <c r="C48" s="62"/>
      <c r="D48" s="62"/>
      <c r="E48" s="62"/>
      <c r="F48" s="62"/>
      <c r="G48" s="62"/>
      <c r="H48" s="62"/>
      <c r="I48" s="62"/>
      <c r="J48" s="62"/>
      <c r="K48" s="62"/>
      <c r="L48" s="62"/>
      <c r="M48" s="1"/>
    </row>
    <row r="49" spans="1:13" x14ac:dyDescent="0.25">
      <c r="A49" s="1"/>
      <c r="B49" s="114" t="s">
        <v>178</v>
      </c>
      <c r="C49" s="114"/>
      <c r="D49" s="114"/>
      <c r="E49" s="114"/>
      <c r="F49" s="114"/>
      <c r="G49" s="114"/>
      <c r="H49" s="114"/>
      <c r="I49" s="114"/>
      <c r="J49" s="114"/>
      <c r="K49" s="114"/>
      <c r="L49" s="114"/>
      <c r="M49" s="1"/>
    </row>
    <row r="50" spans="1:13" x14ac:dyDescent="0.25">
      <c r="A50" s="1"/>
      <c r="B50" s="1"/>
      <c r="C50" s="1"/>
      <c r="D50" s="1"/>
      <c r="E50" s="1"/>
      <c r="F50" s="1"/>
      <c r="G50" s="1"/>
      <c r="H50" s="1"/>
      <c r="I50" s="1"/>
      <c r="J50" s="1"/>
      <c r="K50" s="1"/>
      <c r="L50" s="1"/>
      <c r="M50" s="1"/>
    </row>
  </sheetData>
  <mergeCells count="57">
    <mergeCell ref="A9:L9"/>
    <mergeCell ref="A11:A21"/>
    <mergeCell ref="B35:D35"/>
    <mergeCell ref="E35:J35"/>
    <mergeCell ref="B26:L26"/>
    <mergeCell ref="B27:L27"/>
    <mergeCell ref="B28:L28"/>
    <mergeCell ref="B29:L29"/>
    <mergeCell ref="B23:L23"/>
    <mergeCell ref="B25:L25"/>
    <mergeCell ref="B30:L30"/>
    <mergeCell ref="B31:L31"/>
    <mergeCell ref="B33:L33"/>
    <mergeCell ref="B49:L49"/>
    <mergeCell ref="B37:D37"/>
    <mergeCell ref="B39:D39"/>
    <mergeCell ref="B41:D41"/>
    <mergeCell ref="E37:J37"/>
    <mergeCell ref="E39:J39"/>
    <mergeCell ref="E41:J41"/>
    <mergeCell ref="E45:J45"/>
    <mergeCell ref="B45:D45"/>
    <mergeCell ref="C15:I15"/>
    <mergeCell ref="J15:K15"/>
    <mergeCell ref="C16:I16"/>
    <mergeCell ref="J16:K16"/>
    <mergeCell ref="J10:K10"/>
    <mergeCell ref="J11:K11"/>
    <mergeCell ref="J12:K12"/>
    <mergeCell ref="J13:K13"/>
    <mergeCell ref="J14:K14"/>
    <mergeCell ref="C10:I10"/>
    <mergeCell ref="C11:I11"/>
    <mergeCell ref="C12:I12"/>
    <mergeCell ref="C13:I13"/>
    <mergeCell ref="C14:I14"/>
    <mergeCell ref="A1:J1"/>
    <mergeCell ref="K1:L1"/>
    <mergeCell ref="A2:J2"/>
    <mergeCell ref="K2:L2"/>
    <mergeCell ref="A3:J3"/>
    <mergeCell ref="K3:L3"/>
    <mergeCell ref="A4:L4"/>
    <mergeCell ref="A5:L5"/>
    <mergeCell ref="A6:L6"/>
    <mergeCell ref="A7:L7"/>
    <mergeCell ref="A8:L8"/>
    <mergeCell ref="J20:K20"/>
    <mergeCell ref="J17:K17"/>
    <mergeCell ref="J21:K21"/>
    <mergeCell ref="C20:I20"/>
    <mergeCell ref="C17:I17"/>
    <mergeCell ref="C21:I21"/>
    <mergeCell ref="C18:I18"/>
    <mergeCell ref="J18:K18"/>
    <mergeCell ref="J19:K19"/>
    <mergeCell ref="C19:I19"/>
  </mergeCells>
  <conditionalFormatting sqref="K1:K3">
    <cfRule type="containsText" dxfId="0" priority="1" operator="containsText" text="Please">
      <formula>NOT(ISERROR(SEARCH("Please",K1)))</formula>
    </cfRule>
  </conditionalFormatting>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9D93-EF8C-485C-A685-F6571A38096E}">
  <sheetPr>
    <tabColor theme="8" tint="-0.249977111117893"/>
  </sheetPr>
  <dimension ref="A1:E14"/>
  <sheetViews>
    <sheetView workbookViewId="0">
      <selection activeCell="H7" sqref="H7"/>
    </sheetView>
  </sheetViews>
  <sheetFormatPr defaultRowHeight="15" x14ac:dyDescent="0.25"/>
  <cols>
    <col min="1" max="1" width="9.140625" customWidth="1"/>
    <col min="4" max="4" width="11.140625" customWidth="1"/>
  </cols>
  <sheetData>
    <row r="1" spans="1:5" s="180" customFormat="1" ht="15.75" x14ac:dyDescent="0.25">
      <c r="A1" s="179" t="s">
        <v>192</v>
      </c>
    </row>
    <row r="2" spans="1:5" s="180" customFormat="1" ht="15.75" x14ac:dyDescent="0.25">
      <c r="A2" s="179"/>
    </row>
    <row r="3" spans="1:5" x14ac:dyDescent="0.25">
      <c r="A3" s="181"/>
      <c r="B3" s="182" t="s">
        <v>193</v>
      </c>
      <c r="C3" s="183"/>
      <c r="D3" s="184"/>
    </row>
    <row r="4" spans="1:5" x14ac:dyDescent="0.25">
      <c r="A4" s="185" t="s">
        <v>184</v>
      </c>
      <c r="B4" s="186"/>
      <c r="C4" s="186"/>
      <c r="D4" s="187"/>
      <c r="E4" s="178"/>
    </row>
    <row r="5" spans="1:5" x14ac:dyDescent="0.25">
      <c r="A5" s="188" t="s">
        <v>185</v>
      </c>
      <c r="B5" s="186"/>
      <c r="C5" s="186"/>
      <c r="D5" s="187"/>
      <c r="E5" s="178"/>
    </row>
    <row r="6" spans="1:5" x14ac:dyDescent="0.25">
      <c r="A6" s="185"/>
      <c r="B6" s="186"/>
      <c r="C6" s="186"/>
      <c r="D6" s="187"/>
      <c r="E6" s="178"/>
    </row>
    <row r="7" spans="1:5" x14ac:dyDescent="0.25">
      <c r="A7" s="185" t="s">
        <v>186</v>
      </c>
      <c r="B7" s="186"/>
      <c r="C7" s="186"/>
      <c r="D7" s="187"/>
      <c r="E7" s="178"/>
    </row>
    <row r="8" spans="1:5" x14ac:dyDescent="0.25">
      <c r="A8" s="188" t="s">
        <v>187</v>
      </c>
      <c r="B8" s="186"/>
      <c r="C8" s="186"/>
      <c r="D8" s="187"/>
      <c r="E8" s="178"/>
    </row>
    <row r="9" spans="1:5" x14ac:dyDescent="0.25">
      <c r="A9" s="185"/>
      <c r="B9" s="186"/>
      <c r="C9" s="186"/>
      <c r="D9" s="187"/>
      <c r="E9" s="178"/>
    </row>
    <row r="10" spans="1:5" x14ac:dyDescent="0.25">
      <c r="A10" s="185" t="s">
        <v>188</v>
      </c>
      <c r="B10" s="186"/>
      <c r="C10" s="186"/>
      <c r="D10" s="187"/>
      <c r="E10" s="178"/>
    </row>
    <row r="11" spans="1:5" x14ac:dyDescent="0.25">
      <c r="A11" s="188" t="s">
        <v>189</v>
      </c>
      <c r="B11" s="186"/>
      <c r="C11" s="186"/>
      <c r="D11" s="187"/>
      <c r="E11" s="178"/>
    </row>
    <row r="12" spans="1:5" x14ac:dyDescent="0.25">
      <c r="A12" s="185"/>
      <c r="B12" s="186"/>
      <c r="C12" s="186"/>
      <c r="D12" s="187"/>
      <c r="E12" s="178"/>
    </row>
    <row r="13" spans="1:5" x14ac:dyDescent="0.25">
      <c r="A13" s="185" t="s">
        <v>190</v>
      </c>
      <c r="B13" s="186"/>
      <c r="C13" s="186"/>
      <c r="D13" s="187"/>
      <c r="E13" s="178"/>
    </row>
    <row r="14" spans="1:5" x14ac:dyDescent="0.25">
      <c r="A14" s="189" t="s">
        <v>191</v>
      </c>
      <c r="B14" s="190"/>
      <c r="C14" s="190"/>
      <c r="D14" s="191"/>
      <c r="E14" s="178"/>
    </row>
  </sheetData>
  <hyperlinks>
    <hyperlink ref="A5" r:id="rId1" display="mailto:Allen.Ackles@va.gov" xr:uid="{C639ABE8-E94D-44C7-8DA8-A3E65270926C}"/>
    <hyperlink ref="A8" r:id="rId2" display="mailto:Christina.Singleton@va.gov" xr:uid="{31A6F4FC-8B9D-4273-956F-5CAF1B00E2DA}"/>
    <hyperlink ref="A11" r:id="rId3" display="mailto:Amanda.Sifuentes@va.gov" xr:uid="{1D238962-5C1F-4646-BA95-70DF91B11C32}"/>
    <hyperlink ref="A14" r:id="rId4" display="mailto:Shelby.Hill1@va.gov" xr:uid="{77D32B05-A29A-4B24-8E6D-3AA448BD1C6F}"/>
  </hyperlinks>
  <pageMargins left="0.7" right="0.7" top="0.75" bottom="0.75" header="0.3" footer="0.3"/>
  <pageSetup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CFR &amp; SSVF PG - Guidance</vt:lpstr>
      <vt:lpstr>MACA Summary</vt:lpstr>
      <vt:lpstr>Example - MACA Summary</vt:lpstr>
      <vt:lpstr>CFO Admin Questionnaire</vt:lpstr>
      <vt:lpstr>Additional Questions</vt:lpstr>
      <vt:lpstr>'CFO Admin Questionnaire'!_ftn1</vt:lpstr>
      <vt:lpstr>'CFO Admin Questionnaire'!_ftnref1</vt:lpstr>
      <vt:lpstr>'CFO Admin Questionnaire'!_Hlk49322642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Aiello, Riccardo</cp:lastModifiedBy>
  <dcterms:created xsi:type="dcterms:W3CDTF">2020-06-16T11:13:54Z</dcterms:created>
  <dcterms:modified xsi:type="dcterms:W3CDTF">2020-12-17T12:47:17Z</dcterms:modified>
</cp:coreProperties>
</file>