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192" windowHeight="8700" tabRatio="623" activeTab="3"/>
  </bookViews>
  <sheets>
    <sheet name="Summary" sheetId="1" r:id="rId1"/>
    <sheet name="Group 1 ITE" sheetId="2" r:id="rId2"/>
    <sheet name="Group 2 BTE" sheetId="3" r:id="rId3"/>
    <sheet name="Group 3 RIC" sheetId="4" r:id="rId4"/>
    <sheet name="Group 4 CROS" sheetId="5" r:id="rId5"/>
    <sheet name="Group 5 Remotes" sheetId="6" r:id="rId6"/>
  </sheets>
  <calcPr calcId="145621"/>
</workbook>
</file>

<file path=xl/calcChain.xml><?xml version="1.0" encoding="utf-8"?>
<calcChain xmlns="http://schemas.openxmlformats.org/spreadsheetml/2006/main">
  <c r="L66" i="1" l="1"/>
  <c r="H106" i="3" l="1"/>
  <c r="M78" i="1" l="1"/>
  <c r="L78" i="1"/>
  <c r="K78" i="1"/>
  <c r="J78" i="1"/>
  <c r="J79" i="1"/>
  <c r="I78" i="1"/>
  <c r="G78" i="1"/>
  <c r="F78" i="1"/>
  <c r="E78" i="1"/>
  <c r="D78" i="1"/>
  <c r="C78" i="1"/>
  <c r="B78" i="1"/>
  <c r="M87" i="1"/>
  <c r="M88" i="1"/>
  <c r="M89" i="1"/>
  <c r="L88" i="1"/>
  <c r="K88" i="1"/>
  <c r="J88" i="1"/>
  <c r="I88" i="1"/>
  <c r="G88" i="1"/>
  <c r="F88" i="1"/>
  <c r="E88" i="1"/>
  <c r="D88" i="1"/>
  <c r="C88" i="1"/>
  <c r="B88" i="1"/>
  <c r="L49" i="6"/>
  <c r="E49" i="6"/>
  <c r="C49" i="6"/>
  <c r="M50" i="2"/>
  <c r="I50" i="2"/>
  <c r="H50" i="2"/>
  <c r="G49" i="2"/>
  <c r="G50" i="2"/>
  <c r="G44" i="2"/>
  <c r="D50" i="2"/>
  <c r="M112" i="3"/>
  <c r="M31" i="1" s="1"/>
  <c r="M32" i="6"/>
  <c r="M39" i="6" s="1"/>
  <c r="M11" i="6"/>
  <c r="M18" i="6" s="1"/>
  <c r="L32" i="6"/>
  <c r="L39" i="6" s="1"/>
  <c r="L11" i="6"/>
  <c r="K32" i="6"/>
  <c r="K39" i="6" s="1"/>
  <c r="K11" i="6"/>
  <c r="K18" i="6" s="1"/>
  <c r="J32" i="6"/>
  <c r="J39" i="6" s="1"/>
  <c r="J11" i="6"/>
  <c r="J18" i="6" s="1"/>
  <c r="I32" i="6"/>
  <c r="I39" i="6" s="1"/>
  <c r="I11" i="6"/>
  <c r="H88" i="1"/>
  <c r="H78" i="1"/>
  <c r="H50" i="6"/>
  <c r="N29" i="6"/>
  <c r="N30" i="6"/>
  <c r="N31" i="6"/>
  <c r="H32" i="6"/>
  <c r="H39" i="6" s="1"/>
  <c r="N8" i="6"/>
  <c r="N9" i="6"/>
  <c r="H11" i="6"/>
  <c r="H19" i="6" s="1"/>
  <c r="G32" i="6"/>
  <c r="G39" i="6" s="1"/>
  <c r="G11" i="6"/>
  <c r="G18" i="6" s="1"/>
  <c r="F32" i="6"/>
  <c r="F39" i="6" s="1"/>
  <c r="F11" i="6"/>
  <c r="F14" i="6" s="1"/>
  <c r="E32" i="6"/>
  <c r="E39" i="6" s="1"/>
  <c r="E11" i="6"/>
  <c r="E18" i="6" s="1"/>
  <c r="D32" i="6"/>
  <c r="D39" i="6" s="1"/>
  <c r="D11" i="6"/>
  <c r="D19" i="6" s="1"/>
  <c r="C32" i="6"/>
  <c r="C39" i="6" s="1"/>
  <c r="C11" i="6"/>
  <c r="C18" i="6" s="1"/>
  <c r="M46" i="3"/>
  <c r="C44" i="3"/>
  <c r="K50" i="2"/>
  <c r="F45" i="3"/>
  <c r="E44" i="3"/>
  <c r="F44" i="3"/>
  <c r="E80" i="1"/>
  <c r="E105" i="2"/>
  <c r="E3" i="1" s="1"/>
  <c r="E83" i="2"/>
  <c r="F83" i="2"/>
  <c r="G83" i="2"/>
  <c r="H83" i="2"/>
  <c r="I83" i="2"/>
  <c r="J83" i="2"/>
  <c r="K83" i="2"/>
  <c r="L83" i="2"/>
  <c r="M83" i="2"/>
  <c r="E62" i="2"/>
  <c r="E64" i="2" s="1"/>
  <c r="F62" i="2"/>
  <c r="G62" i="2"/>
  <c r="H62" i="2"/>
  <c r="I62" i="2"/>
  <c r="J62" i="2"/>
  <c r="K62" i="2"/>
  <c r="L62" i="2"/>
  <c r="M62" i="2"/>
  <c r="E32" i="2"/>
  <c r="F32" i="2"/>
  <c r="G32" i="2"/>
  <c r="H32" i="2"/>
  <c r="I32" i="2"/>
  <c r="J32" i="2"/>
  <c r="K32" i="2"/>
  <c r="L32" i="2"/>
  <c r="M32" i="2"/>
  <c r="E11" i="2"/>
  <c r="F11" i="2"/>
  <c r="G11" i="2"/>
  <c r="H11" i="2"/>
  <c r="I11" i="2"/>
  <c r="J11" i="2"/>
  <c r="K11" i="2"/>
  <c r="L11" i="2"/>
  <c r="M11" i="2"/>
  <c r="B84" i="1"/>
  <c r="C84" i="1"/>
  <c r="D84" i="1"/>
  <c r="E84" i="1"/>
  <c r="F84" i="1"/>
  <c r="G84" i="1"/>
  <c r="H84" i="1"/>
  <c r="I84" i="1"/>
  <c r="J84" i="1"/>
  <c r="K84" i="1"/>
  <c r="L84" i="1"/>
  <c r="M84" i="1"/>
  <c r="B85" i="1"/>
  <c r="C85" i="1"/>
  <c r="D85" i="1"/>
  <c r="E85" i="1"/>
  <c r="F85" i="1"/>
  <c r="G85" i="1"/>
  <c r="H85" i="1"/>
  <c r="I85" i="1"/>
  <c r="J85" i="1"/>
  <c r="K85" i="1"/>
  <c r="L85" i="1"/>
  <c r="M85" i="1"/>
  <c r="B86" i="1"/>
  <c r="C86" i="1"/>
  <c r="D86" i="1"/>
  <c r="E86" i="1"/>
  <c r="F86" i="1"/>
  <c r="G86" i="1"/>
  <c r="H86" i="1"/>
  <c r="I86" i="1"/>
  <c r="J86" i="1"/>
  <c r="K86" i="1"/>
  <c r="L86" i="1"/>
  <c r="M86" i="1"/>
  <c r="B87" i="1"/>
  <c r="C87" i="1"/>
  <c r="D87" i="1"/>
  <c r="E87" i="1"/>
  <c r="F87" i="1"/>
  <c r="G87" i="1"/>
  <c r="H87" i="1"/>
  <c r="I87" i="1"/>
  <c r="J87" i="1"/>
  <c r="K87" i="1"/>
  <c r="L87" i="1"/>
  <c r="B89" i="1"/>
  <c r="C89" i="1"/>
  <c r="D89" i="1"/>
  <c r="E89" i="1"/>
  <c r="F89" i="1"/>
  <c r="G89" i="1"/>
  <c r="H89" i="1"/>
  <c r="I89" i="1"/>
  <c r="J89" i="1"/>
  <c r="K89" i="1"/>
  <c r="L89" i="1"/>
  <c r="B90" i="1"/>
  <c r="C90" i="1"/>
  <c r="D90" i="1"/>
  <c r="E90" i="1"/>
  <c r="F90" i="1"/>
  <c r="G90" i="1"/>
  <c r="H90" i="1"/>
  <c r="I90" i="1"/>
  <c r="J90" i="1"/>
  <c r="K90" i="1"/>
  <c r="L90" i="1"/>
  <c r="M90" i="1"/>
  <c r="C83" i="1"/>
  <c r="D83" i="1"/>
  <c r="E83" i="1"/>
  <c r="F83" i="1"/>
  <c r="G83" i="1"/>
  <c r="H83" i="1"/>
  <c r="I83" i="1"/>
  <c r="J83" i="1"/>
  <c r="K83" i="1"/>
  <c r="L83" i="1"/>
  <c r="M83" i="1"/>
  <c r="B83" i="1"/>
  <c r="B74" i="1"/>
  <c r="C74" i="1"/>
  <c r="D74" i="1"/>
  <c r="E74" i="1"/>
  <c r="F74" i="1"/>
  <c r="G74" i="1"/>
  <c r="H74" i="1"/>
  <c r="I74" i="1"/>
  <c r="J74" i="1"/>
  <c r="K74" i="1"/>
  <c r="L74" i="1"/>
  <c r="M74" i="1"/>
  <c r="B75" i="1"/>
  <c r="C75" i="1"/>
  <c r="D75" i="1"/>
  <c r="E75" i="1"/>
  <c r="F75" i="1"/>
  <c r="G75" i="1"/>
  <c r="H75" i="1"/>
  <c r="I75" i="1"/>
  <c r="J75" i="1"/>
  <c r="K75" i="1"/>
  <c r="L75" i="1"/>
  <c r="M75" i="1"/>
  <c r="B76" i="1"/>
  <c r="C76" i="1"/>
  <c r="D76" i="1"/>
  <c r="E76" i="1"/>
  <c r="F76" i="1"/>
  <c r="G76" i="1"/>
  <c r="H76" i="1"/>
  <c r="I76" i="1"/>
  <c r="J76" i="1"/>
  <c r="K76" i="1"/>
  <c r="L76" i="1"/>
  <c r="M76" i="1"/>
  <c r="B77" i="1"/>
  <c r="C77" i="1"/>
  <c r="D77" i="1"/>
  <c r="E77" i="1"/>
  <c r="F77" i="1"/>
  <c r="G77" i="1"/>
  <c r="H77" i="1"/>
  <c r="I77" i="1"/>
  <c r="J77" i="1"/>
  <c r="K77" i="1"/>
  <c r="L77" i="1"/>
  <c r="M77" i="1"/>
  <c r="B79" i="1"/>
  <c r="C79" i="1"/>
  <c r="D79" i="1"/>
  <c r="E79" i="1"/>
  <c r="F79" i="1"/>
  <c r="G79" i="1"/>
  <c r="H79" i="1"/>
  <c r="I79" i="1"/>
  <c r="K79" i="1"/>
  <c r="L79" i="1"/>
  <c r="M79" i="1"/>
  <c r="B80" i="1"/>
  <c r="C80" i="1"/>
  <c r="D80" i="1"/>
  <c r="F80" i="1"/>
  <c r="G80" i="1"/>
  <c r="H80" i="1"/>
  <c r="I80" i="1"/>
  <c r="J80" i="1"/>
  <c r="K80" i="1"/>
  <c r="L80" i="1"/>
  <c r="M80" i="1"/>
  <c r="C73" i="1"/>
  <c r="D73" i="1"/>
  <c r="E73" i="1"/>
  <c r="F73" i="1"/>
  <c r="G73" i="1"/>
  <c r="H73" i="1"/>
  <c r="H81" i="1" s="1"/>
  <c r="I73" i="1"/>
  <c r="J73" i="1"/>
  <c r="K73" i="1"/>
  <c r="L73" i="1"/>
  <c r="M73" i="1"/>
  <c r="B73" i="1"/>
  <c r="B69" i="1"/>
  <c r="C69" i="1"/>
  <c r="D69" i="1"/>
  <c r="E69" i="1"/>
  <c r="F69" i="1"/>
  <c r="G69" i="1"/>
  <c r="H69" i="1"/>
  <c r="I69" i="1"/>
  <c r="J69" i="1"/>
  <c r="K69" i="1"/>
  <c r="L69" i="1"/>
  <c r="M69" i="1"/>
  <c r="B66" i="1"/>
  <c r="C66" i="1"/>
  <c r="D66" i="1"/>
  <c r="E66" i="1"/>
  <c r="E67" i="1" s="1"/>
  <c r="F66" i="1"/>
  <c r="G66" i="1"/>
  <c r="H66" i="1"/>
  <c r="I66" i="1"/>
  <c r="J66" i="1"/>
  <c r="K66" i="1"/>
  <c r="M66" i="1"/>
  <c r="B56" i="1"/>
  <c r="C56" i="1"/>
  <c r="D56" i="1"/>
  <c r="E56" i="1"/>
  <c r="F56" i="1"/>
  <c r="G56" i="1"/>
  <c r="H56" i="1"/>
  <c r="I56" i="1"/>
  <c r="J56" i="1"/>
  <c r="K56" i="1"/>
  <c r="L56" i="1"/>
  <c r="M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C58" i="1"/>
  <c r="D58" i="1"/>
  <c r="E58" i="1"/>
  <c r="F58" i="1"/>
  <c r="G58" i="1"/>
  <c r="H58" i="1"/>
  <c r="I58" i="1"/>
  <c r="J58" i="1"/>
  <c r="K58" i="1"/>
  <c r="L58" i="1"/>
  <c r="M58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B62" i="1"/>
  <c r="C62" i="1"/>
  <c r="D62" i="1"/>
  <c r="E62" i="1"/>
  <c r="F62" i="1"/>
  <c r="G62" i="1"/>
  <c r="H62" i="1"/>
  <c r="I62" i="1"/>
  <c r="J62" i="1"/>
  <c r="K62" i="1"/>
  <c r="L62" i="1"/>
  <c r="M62" i="1"/>
  <c r="C55" i="1"/>
  <c r="D55" i="1"/>
  <c r="E55" i="1"/>
  <c r="F55" i="1"/>
  <c r="G55" i="1"/>
  <c r="H55" i="1"/>
  <c r="I55" i="1"/>
  <c r="J55" i="1"/>
  <c r="K55" i="1"/>
  <c r="L55" i="1"/>
  <c r="M55" i="1"/>
  <c r="B5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  <c r="C45" i="1"/>
  <c r="D45" i="1"/>
  <c r="E45" i="1"/>
  <c r="F45" i="1"/>
  <c r="G45" i="1"/>
  <c r="H45" i="1"/>
  <c r="I45" i="1"/>
  <c r="J45" i="1"/>
  <c r="K45" i="1"/>
  <c r="M45" i="1"/>
  <c r="B45" i="1"/>
  <c r="N25" i="6"/>
  <c r="C95" i="3"/>
  <c r="C127" i="2"/>
  <c r="C14" i="1" s="1"/>
  <c r="C128" i="2"/>
  <c r="C15" i="1" s="1"/>
  <c r="C129" i="2"/>
  <c r="C16" i="1" s="1"/>
  <c r="C130" i="2"/>
  <c r="C17" i="1" s="1"/>
  <c r="C131" i="2"/>
  <c r="C18" i="1" s="1"/>
  <c r="C132" i="2"/>
  <c r="C19" i="1" s="1"/>
  <c r="C133" i="2"/>
  <c r="C20" i="1" s="1"/>
  <c r="C126" i="2"/>
  <c r="C13" i="1" s="1"/>
  <c r="C106" i="2"/>
  <c r="C107" i="2"/>
  <c r="C108" i="2"/>
  <c r="C6" i="1" s="1"/>
  <c r="C109" i="2"/>
  <c r="C7" i="1" s="1"/>
  <c r="C110" i="2"/>
  <c r="C8" i="1" s="1"/>
  <c r="C111" i="2"/>
  <c r="C9" i="1" s="1"/>
  <c r="C112" i="2"/>
  <c r="C10" i="1" s="1"/>
  <c r="C105" i="2"/>
  <c r="C96" i="2"/>
  <c r="C97" i="2"/>
  <c r="C98" i="2"/>
  <c r="C99" i="2"/>
  <c r="C100" i="2"/>
  <c r="C101" i="2"/>
  <c r="C102" i="2"/>
  <c r="C95" i="2"/>
  <c r="C83" i="2"/>
  <c r="C86" i="2" s="1"/>
  <c r="C62" i="2"/>
  <c r="C64" i="2" s="1"/>
  <c r="C51" i="2"/>
  <c r="C45" i="2"/>
  <c r="C46" i="2"/>
  <c r="C47" i="2"/>
  <c r="C48" i="2"/>
  <c r="C50" i="2"/>
  <c r="C44" i="2"/>
  <c r="C11" i="2"/>
  <c r="C14" i="2" s="1"/>
  <c r="C32" i="2"/>
  <c r="C41" i="2" s="1"/>
  <c r="C4" i="5"/>
  <c r="D4" i="5"/>
  <c r="E4" i="5"/>
  <c r="F4" i="5"/>
  <c r="G4" i="5"/>
  <c r="H4" i="5"/>
  <c r="I4" i="5"/>
  <c r="J4" i="5"/>
  <c r="K4" i="5"/>
  <c r="L4" i="5"/>
  <c r="M4" i="5"/>
  <c r="B4" i="5"/>
  <c r="B95" i="3"/>
  <c r="D95" i="3"/>
  <c r="E95" i="3"/>
  <c r="F95" i="3"/>
  <c r="G95" i="3"/>
  <c r="D95" i="2"/>
  <c r="E95" i="2"/>
  <c r="F95" i="2"/>
  <c r="C50" i="6"/>
  <c r="D50" i="6"/>
  <c r="E50" i="6"/>
  <c r="F50" i="6"/>
  <c r="G50" i="6"/>
  <c r="I50" i="6"/>
  <c r="J50" i="6"/>
  <c r="K50" i="6"/>
  <c r="L50" i="6"/>
  <c r="M50" i="6"/>
  <c r="C45" i="6"/>
  <c r="D45" i="6"/>
  <c r="E45" i="6"/>
  <c r="F45" i="6"/>
  <c r="G45" i="6"/>
  <c r="H45" i="6"/>
  <c r="I45" i="6"/>
  <c r="J45" i="6"/>
  <c r="K45" i="6"/>
  <c r="L45" i="6"/>
  <c r="M45" i="6"/>
  <c r="B45" i="6"/>
  <c r="B46" i="6"/>
  <c r="B47" i="6"/>
  <c r="B48" i="6"/>
  <c r="B50" i="6"/>
  <c r="B51" i="6"/>
  <c r="N4" i="6"/>
  <c r="N5" i="6"/>
  <c r="N6" i="6"/>
  <c r="N7" i="6"/>
  <c r="M14" i="5"/>
  <c r="M46" i="6"/>
  <c r="M47" i="6"/>
  <c r="M48" i="6"/>
  <c r="M51" i="6"/>
  <c r="M44" i="6"/>
  <c r="M45" i="4"/>
  <c r="M46" i="4"/>
  <c r="M47" i="4"/>
  <c r="M48" i="4"/>
  <c r="M49" i="4"/>
  <c r="M50" i="4"/>
  <c r="M51" i="4"/>
  <c r="M44" i="4"/>
  <c r="M127" i="3"/>
  <c r="M35" i="1" s="1"/>
  <c r="M128" i="3"/>
  <c r="M36" i="1" s="1"/>
  <c r="M129" i="3"/>
  <c r="M37" i="1" s="1"/>
  <c r="M130" i="3"/>
  <c r="M38" i="1" s="1"/>
  <c r="M131" i="3"/>
  <c r="M39" i="1" s="1"/>
  <c r="M132" i="3"/>
  <c r="M40" i="1" s="1"/>
  <c r="M133" i="3"/>
  <c r="M41" i="1" s="1"/>
  <c r="M126" i="3"/>
  <c r="M34" i="1" s="1"/>
  <c r="M106" i="3"/>
  <c r="M107" i="3"/>
  <c r="M108" i="3"/>
  <c r="M27" i="1" s="1"/>
  <c r="M109" i="3"/>
  <c r="M28" i="1" s="1"/>
  <c r="M110" i="3"/>
  <c r="M29" i="1" s="1"/>
  <c r="M111" i="3"/>
  <c r="M30" i="1" s="1"/>
  <c r="M105" i="3"/>
  <c r="M96" i="3"/>
  <c r="M97" i="3"/>
  <c r="M98" i="3"/>
  <c r="M99" i="3"/>
  <c r="M101" i="3"/>
  <c r="M102" i="3"/>
  <c r="M95" i="3"/>
  <c r="M45" i="3"/>
  <c r="M47" i="3"/>
  <c r="M48" i="3"/>
  <c r="M50" i="3"/>
  <c r="M51" i="3"/>
  <c r="M44" i="3"/>
  <c r="M127" i="2"/>
  <c r="M14" i="1" s="1"/>
  <c r="M128" i="2"/>
  <c r="M15" i="1" s="1"/>
  <c r="M129" i="2"/>
  <c r="M16" i="1" s="1"/>
  <c r="M130" i="2"/>
  <c r="M17" i="1" s="1"/>
  <c r="M119" i="1" s="1"/>
  <c r="M131" i="2"/>
  <c r="M18" i="1" s="1"/>
  <c r="M132" i="2"/>
  <c r="M19" i="1" s="1"/>
  <c r="M133" i="2"/>
  <c r="M20" i="1" s="1"/>
  <c r="M126" i="2"/>
  <c r="M106" i="2"/>
  <c r="M107" i="2"/>
  <c r="M108" i="2"/>
  <c r="M6" i="1" s="1"/>
  <c r="M109" i="2"/>
  <c r="M7" i="1" s="1"/>
  <c r="M110" i="2"/>
  <c r="M8" i="1" s="1"/>
  <c r="M111" i="2"/>
  <c r="M9" i="1" s="1"/>
  <c r="M112" i="2"/>
  <c r="M10" i="1" s="1"/>
  <c r="M105" i="2"/>
  <c r="M3" i="1" s="1"/>
  <c r="M96" i="2"/>
  <c r="M97" i="2"/>
  <c r="M98" i="2"/>
  <c r="M99" i="2"/>
  <c r="M101" i="2"/>
  <c r="M102" i="2"/>
  <c r="M45" i="2"/>
  <c r="M46" i="2"/>
  <c r="M47" i="2"/>
  <c r="M48" i="2"/>
  <c r="M51" i="2"/>
  <c r="L11" i="4"/>
  <c r="L14" i="5"/>
  <c r="L46" i="6"/>
  <c r="L47" i="6"/>
  <c r="L48" i="6"/>
  <c r="L51" i="6"/>
  <c r="L44" i="6"/>
  <c r="L45" i="4"/>
  <c r="L46" i="4"/>
  <c r="L47" i="4"/>
  <c r="L48" i="4"/>
  <c r="L50" i="4"/>
  <c r="L51" i="4"/>
  <c r="L44" i="4"/>
  <c r="L32" i="4"/>
  <c r="L35" i="4" s="1"/>
  <c r="L127" i="3"/>
  <c r="L35" i="1" s="1"/>
  <c r="L128" i="3"/>
  <c r="L36" i="1" s="1"/>
  <c r="L129" i="3"/>
  <c r="L37" i="1" s="1"/>
  <c r="L130" i="3"/>
  <c r="L38" i="1" s="1"/>
  <c r="L131" i="3"/>
  <c r="L39" i="1" s="1"/>
  <c r="L132" i="3"/>
  <c r="L40" i="1" s="1"/>
  <c r="L133" i="3"/>
  <c r="L41" i="1" s="1"/>
  <c r="L126" i="3"/>
  <c r="L106" i="3"/>
  <c r="L25" i="1" s="1"/>
  <c r="L107" i="3"/>
  <c r="L26" i="1" s="1"/>
  <c r="L108" i="3"/>
  <c r="L27" i="1" s="1"/>
  <c r="L109" i="3"/>
  <c r="L110" i="3"/>
  <c r="L111" i="3"/>
  <c r="L112" i="3"/>
  <c r="L31" i="1" s="1"/>
  <c r="L105" i="3"/>
  <c r="L96" i="3"/>
  <c r="L97" i="3"/>
  <c r="L98" i="3"/>
  <c r="L99" i="3"/>
  <c r="L101" i="3"/>
  <c r="L102" i="3"/>
  <c r="L95" i="3"/>
  <c r="L45" i="3"/>
  <c r="L46" i="3"/>
  <c r="L47" i="3"/>
  <c r="L48" i="3"/>
  <c r="L49" i="3"/>
  <c r="L50" i="3"/>
  <c r="L51" i="3"/>
  <c r="L44" i="3"/>
  <c r="L127" i="2"/>
  <c r="L14" i="1" s="1"/>
  <c r="L128" i="2"/>
  <c r="L15" i="1" s="1"/>
  <c r="L129" i="2"/>
  <c r="L16" i="1" s="1"/>
  <c r="L130" i="2"/>
  <c r="L17" i="1" s="1"/>
  <c r="L131" i="2"/>
  <c r="L18" i="1" s="1"/>
  <c r="L132" i="2"/>
  <c r="L19" i="1" s="1"/>
  <c r="L133" i="2"/>
  <c r="L20" i="1" s="1"/>
  <c r="L126" i="2"/>
  <c r="L106" i="2"/>
  <c r="L4" i="1" s="1"/>
  <c r="L107" i="2"/>
  <c r="L5" i="1" s="1"/>
  <c r="L108" i="2"/>
  <c r="L6" i="1" s="1"/>
  <c r="L109" i="2"/>
  <c r="L110" i="2"/>
  <c r="L111" i="2"/>
  <c r="L112" i="2"/>
  <c r="L10" i="1" s="1"/>
  <c r="L105" i="2"/>
  <c r="L96" i="2"/>
  <c r="L97" i="2"/>
  <c r="L98" i="2"/>
  <c r="L99" i="2"/>
  <c r="L101" i="2"/>
  <c r="L102" i="2"/>
  <c r="L95" i="2"/>
  <c r="L45" i="2"/>
  <c r="L46" i="2"/>
  <c r="L47" i="2"/>
  <c r="L48" i="2"/>
  <c r="L50" i="2"/>
  <c r="L51" i="2"/>
  <c r="L44" i="2"/>
  <c r="K14" i="5"/>
  <c r="K46" i="6"/>
  <c r="K47" i="6"/>
  <c r="K48" i="6"/>
  <c r="K51" i="6"/>
  <c r="K44" i="6"/>
  <c r="K45" i="4"/>
  <c r="K46" i="4"/>
  <c r="K47" i="4"/>
  <c r="K48" i="4"/>
  <c r="K49" i="4"/>
  <c r="K50" i="4"/>
  <c r="K51" i="4"/>
  <c r="K44" i="4"/>
  <c r="K127" i="3"/>
  <c r="K35" i="1" s="1"/>
  <c r="K128" i="3"/>
  <c r="K36" i="1" s="1"/>
  <c r="K129" i="3"/>
  <c r="K37" i="1" s="1"/>
  <c r="K130" i="3"/>
  <c r="K38" i="1" s="1"/>
  <c r="K131" i="3"/>
  <c r="K39" i="1" s="1"/>
  <c r="K132" i="3"/>
  <c r="K40" i="1" s="1"/>
  <c r="K133" i="3"/>
  <c r="K41" i="1" s="1"/>
  <c r="K126" i="3"/>
  <c r="K34" i="1" s="1"/>
  <c r="K106" i="3"/>
  <c r="K107" i="3"/>
  <c r="K108" i="3"/>
  <c r="K27" i="1" s="1"/>
  <c r="K109" i="3"/>
  <c r="K28" i="1" s="1"/>
  <c r="K110" i="3"/>
  <c r="K29" i="1" s="1"/>
  <c r="K111" i="3"/>
  <c r="K30" i="1" s="1"/>
  <c r="K112" i="3"/>
  <c r="K31" i="1" s="1"/>
  <c r="K105" i="3"/>
  <c r="K96" i="3"/>
  <c r="K97" i="3"/>
  <c r="K98" i="3"/>
  <c r="K99" i="3"/>
  <c r="K100" i="3"/>
  <c r="K101" i="3"/>
  <c r="K102" i="3"/>
  <c r="K95" i="3"/>
  <c r="K51" i="3"/>
  <c r="K45" i="3"/>
  <c r="K46" i="3"/>
  <c r="K47" i="3"/>
  <c r="K48" i="3"/>
  <c r="K50" i="3"/>
  <c r="K44" i="3"/>
  <c r="K127" i="2"/>
  <c r="K14" i="1" s="1"/>
  <c r="K128" i="2"/>
  <c r="K15" i="1" s="1"/>
  <c r="K129" i="2"/>
  <c r="K16" i="1" s="1"/>
  <c r="K130" i="2"/>
  <c r="K17" i="1" s="1"/>
  <c r="K131" i="2"/>
  <c r="K18" i="1" s="1"/>
  <c r="K132" i="2"/>
  <c r="K19" i="1" s="1"/>
  <c r="K133" i="2"/>
  <c r="K20" i="1" s="1"/>
  <c r="K126" i="2"/>
  <c r="K106" i="2"/>
  <c r="K107" i="2"/>
  <c r="K108" i="2"/>
  <c r="K6" i="1" s="1"/>
  <c r="K109" i="2"/>
  <c r="K7" i="1" s="1"/>
  <c r="K110" i="2"/>
  <c r="K8" i="1" s="1"/>
  <c r="K111" i="2"/>
  <c r="K9" i="1" s="1"/>
  <c r="K112" i="2"/>
  <c r="K10" i="1" s="1"/>
  <c r="K105" i="2"/>
  <c r="K96" i="2"/>
  <c r="K97" i="2"/>
  <c r="K98" i="2"/>
  <c r="K99" i="2"/>
  <c r="K100" i="2"/>
  <c r="K101" i="2"/>
  <c r="K102" i="2"/>
  <c r="K95" i="2"/>
  <c r="K45" i="2"/>
  <c r="K46" i="2"/>
  <c r="K47" i="2"/>
  <c r="K48" i="2"/>
  <c r="K51" i="2"/>
  <c r="K44" i="2"/>
  <c r="J14" i="5"/>
  <c r="J46" i="6"/>
  <c r="J47" i="6"/>
  <c r="J48" i="6"/>
  <c r="J51" i="6"/>
  <c r="J44" i="6"/>
  <c r="J45" i="4"/>
  <c r="J46" i="4"/>
  <c r="J47" i="4"/>
  <c r="J48" i="4"/>
  <c r="J49" i="4"/>
  <c r="J50" i="4"/>
  <c r="J51" i="4"/>
  <c r="J44" i="4"/>
  <c r="J127" i="3"/>
  <c r="J35" i="1" s="1"/>
  <c r="J128" i="3"/>
  <c r="J36" i="1" s="1"/>
  <c r="J129" i="3"/>
  <c r="J37" i="1" s="1"/>
  <c r="J130" i="3"/>
  <c r="J38" i="1" s="1"/>
  <c r="J131" i="3"/>
  <c r="J39" i="1" s="1"/>
  <c r="J132" i="3"/>
  <c r="J40" i="1" s="1"/>
  <c r="J133" i="3"/>
  <c r="J41" i="1" s="1"/>
  <c r="J126" i="3"/>
  <c r="J34" i="1" s="1"/>
  <c r="J106" i="3"/>
  <c r="J107" i="3"/>
  <c r="J108" i="3"/>
  <c r="J27" i="1" s="1"/>
  <c r="J109" i="3"/>
  <c r="J28" i="1" s="1"/>
  <c r="J110" i="3"/>
  <c r="J29" i="1" s="1"/>
  <c r="J111" i="3"/>
  <c r="J30" i="1" s="1"/>
  <c r="J112" i="3"/>
  <c r="J31" i="1" s="1"/>
  <c r="J105" i="3"/>
  <c r="J96" i="3"/>
  <c r="J97" i="3"/>
  <c r="J98" i="3"/>
  <c r="J99" i="3"/>
  <c r="J101" i="3"/>
  <c r="J102" i="3"/>
  <c r="J95" i="3"/>
  <c r="J45" i="3"/>
  <c r="J46" i="3"/>
  <c r="J47" i="3"/>
  <c r="J48" i="3"/>
  <c r="J49" i="3"/>
  <c r="J50" i="3"/>
  <c r="J51" i="3"/>
  <c r="J44" i="3"/>
  <c r="J127" i="2"/>
  <c r="J14" i="1" s="1"/>
  <c r="J128" i="2"/>
  <c r="J15" i="1" s="1"/>
  <c r="J129" i="2"/>
  <c r="J16" i="1" s="1"/>
  <c r="J130" i="2"/>
  <c r="J17" i="1" s="1"/>
  <c r="J131" i="2"/>
  <c r="J18" i="1" s="1"/>
  <c r="J132" i="2"/>
  <c r="J19" i="1" s="1"/>
  <c r="J133" i="2"/>
  <c r="J20" i="1" s="1"/>
  <c r="J126" i="2"/>
  <c r="J106" i="2"/>
  <c r="J4" i="1" s="1"/>
  <c r="J107" i="2"/>
  <c r="J108" i="2"/>
  <c r="J6" i="1" s="1"/>
  <c r="J109" i="2"/>
  <c r="J7" i="1" s="1"/>
  <c r="J110" i="2"/>
  <c r="J8" i="1" s="1"/>
  <c r="J111" i="2"/>
  <c r="J9" i="1" s="1"/>
  <c r="J112" i="2"/>
  <c r="J10" i="1" s="1"/>
  <c r="J105" i="2"/>
  <c r="J96" i="2"/>
  <c r="J97" i="2"/>
  <c r="J98" i="2"/>
  <c r="J99" i="2"/>
  <c r="J100" i="2"/>
  <c r="J101" i="2"/>
  <c r="J102" i="2"/>
  <c r="J95" i="2"/>
  <c r="J45" i="2"/>
  <c r="J46" i="2"/>
  <c r="J47" i="2"/>
  <c r="J48" i="2"/>
  <c r="J50" i="2"/>
  <c r="J51" i="2"/>
  <c r="J44" i="2"/>
  <c r="J116" i="1" l="1"/>
  <c r="L81" i="1"/>
  <c r="D81" i="1"/>
  <c r="C81" i="1"/>
  <c r="G81" i="1"/>
  <c r="B81" i="1"/>
  <c r="J81" i="1"/>
  <c r="F81" i="1"/>
  <c r="K81" i="1"/>
  <c r="M81" i="1"/>
  <c r="I81" i="1"/>
  <c r="E81" i="1"/>
  <c r="L18" i="6"/>
  <c r="L13" i="6"/>
  <c r="J117" i="1"/>
  <c r="J120" i="1"/>
  <c r="K99" i="1"/>
  <c r="K120" i="1"/>
  <c r="K116" i="1"/>
  <c r="L120" i="1"/>
  <c r="J99" i="1"/>
  <c r="M99" i="1"/>
  <c r="M120" i="1"/>
  <c r="F40" i="6"/>
  <c r="F18" i="6"/>
  <c r="F19" i="6"/>
  <c r="L116" i="1"/>
  <c r="D18" i="6"/>
  <c r="N50" i="6"/>
  <c r="N49" i="6"/>
  <c r="M116" i="1"/>
  <c r="L95" i="1"/>
  <c r="N78" i="1"/>
  <c r="F22" i="6"/>
  <c r="N84" i="1"/>
  <c r="J113" i="2"/>
  <c r="F113" i="2"/>
  <c r="J147" i="2"/>
  <c r="K113" i="2"/>
  <c r="G113" i="2"/>
  <c r="C147" i="2"/>
  <c r="M113" i="2"/>
  <c r="I113" i="2"/>
  <c r="E113" i="2"/>
  <c r="L113" i="2"/>
  <c r="H113" i="2"/>
  <c r="M148" i="2"/>
  <c r="L151" i="2"/>
  <c r="K19" i="6"/>
  <c r="K146" i="2"/>
  <c r="N88" i="1"/>
  <c r="I18" i="6"/>
  <c r="N45" i="6"/>
  <c r="H40" i="6"/>
  <c r="H18" i="6"/>
  <c r="N89" i="1"/>
  <c r="N79" i="1"/>
  <c r="F13" i="6"/>
  <c r="F20" i="6"/>
  <c r="F17" i="6"/>
  <c r="F15" i="6"/>
  <c r="F16" i="6"/>
  <c r="D70" i="1"/>
  <c r="C148" i="2"/>
  <c r="C146" i="2"/>
  <c r="C70" i="1"/>
  <c r="C3" i="1"/>
  <c r="C4" i="1"/>
  <c r="C5" i="1"/>
  <c r="L67" i="1"/>
  <c r="J67" i="1"/>
  <c r="H67" i="1"/>
  <c r="F67" i="1"/>
  <c r="M67" i="1"/>
  <c r="M122" i="1"/>
  <c r="M101" i="1"/>
  <c r="M121" i="1"/>
  <c r="M100" i="1"/>
  <c r="M98" i="1"/>
  <c r="M118" i="1"/>
  <c r="M97" i="1"/>
  <c r="M117" i="1"/>
  <c r="M148" i="3"/>
  <c r="M26" i="1"/>
  <c r="M5" i="1"/>
  <c r="M134" i="2"/>
  <c r="M91" i="1"/>
  <c r="M63" i="1"/>
  <c r="M53" i="1"/>
  <c r="M147" i="3"/>
  <c r="M25" i="1"/>
  <c r="M147" i="2"/>
  <c r="M4" i="1"/>
  <c r="M146" i="3"/>
  <c r="M42" i="1"/>
  <c r="M24" i="1"/>
  <c r="M13" i="1"/>
  <c r="M115" i="1" s="1"/>
  <c r="L70" i="1"/>
  <c r="L122" i="1"/>
  <c r="L101" i="1"/>
  <c r="L152" i="3"/>
  <c r="L121" i="1"/>
  <c r="L30" i="1"/>
  <c r="L152" i="2"/>
  <c r="L9" i="1"/>
  <c r="L151" i="3"/>
  <c r="L29" i="1"/>
  <c r="L8" i="1"/>
  <c r="L150" i="3"/>
  <c r="L119" i="1"/>
  <c r="L28" i="1"/>
  <c r="L150" i="2"/>
  <c r="L7" i="1"/>
  <c r="L118" i="1"/>
  <c r="L97" i="1"/>
  <c r="L117" i="1"/>
  <c r="L96" i="1"/>
  <c r="L134" i="2"/>
  <c r="L137" i="2" s="1"/>
  <c r="L91" i="1"/>
  <c r="L63" i="1"/>
  <c r="L42" i="1"/>
  <c r="L53" i="1"/>
  <c r="L146" i="3"/>
  <c r="L94" i="1"/>
  <c r="L146" i="2"/>
  <c r="L21" i="1"/>
  <c r="K67" i="1"/>
  <c r="K122" i="1"/>
  <c r="K101" i="1"/>
  <c r="K121" i="1"/>
  <c r="K100" i="1"/>
  <c r="K119" i="1"/>
  <c r="K98" i="1"/>
  <c r="K118" i="1"/>
  <c r="K97" i="1"/>
  <c r="K117" i="1"/>
  <c r="K148" i="3"/>
  <c r="K26" i="1"/>
  <c r="K148" i="2"/>
  <c r="K5" i="1"/>
  <c r="K134" i="2"/>
  <c r="K91" i="1"/>
  <c r="K63" i="1"/>
  <c r="K53" i="1"/>
  <c r="K147" i="3"/>
  <c r="K25" i="1"/>
  <c r="K147" i="2"/>
  <c r="K4" i="1"/>
  <c r="K146" i="3"/>
  <c r="K42" i="1"/>
  <c r="K24" i="1"/>
  <c r="K13" i="1"/>
  <c r="K115" i="1" s="1"/>
  <c r="K3" i="1"/>
  <c r="J70" i="1"/>
  <c r="J122" i="1"/>
  <c r="J101" i="1"/>
  <c r="J121" i="1"/>
  <c r="J100" i="1"/>
  <c r="J119" i="1"/>
  <c r="J98" i="1"/>
  <c r="J118" i="1"/>
  <c r="J97" i="1"/>
  <c r="J148" i="3"/>
  <c r="J26" i="1"/>
  <c r="J148" i="2"/>
  <c r="J5" i="1"/>
  <c r="J134" i="2"/>
  <c r="J91" i="1"/>
  <c r="J63" i="1"/>
  <c r="J147" i="3"/>
  <c r="J42" i="1"/>
  <c r="J25" i="1"/>
  <c r="J95" i="1" s="1"/>
  <c r="J53" i="1"/>
  <c r="J146" i="3"/>
  <c r="J24" i="1"/>
  <c r="J146" i="2"/>
  <c r="J3" i="1"/>
  <c r="J13" i="1"/>
  <c r="J21" i="1" s="1"/>
  <c r="I67" i="1"/>
  <c r="I91" i="1"/>
  <c r="I63" i="1"/>
  <c r="I53" i="1"/>
  <c r="H70" i="1"/>
  <c r="H91" i="1"/>
  <c r="H63" i="1"/>
  <c r="H53" i="1"/>
  <c r="G67" i="1"/>
  <c r="G91" i="1"/>
  <c r="G63" i="1"/>
  <c r="G53" i="1"/>
  <c r="F70" i="1"/>
  <c r="F91" i="1"/>
  <c r="F63" i="1"/>
  <c r="M70" i="1"/>
  <c r="K70" i="1"/>
  <c r="I70" i="1"/>
  <c r="G70" i="1"/>
  <c r="F53" i="1"/>
  <c r="E70" i="1"/>
  <c r="E91" i="1"/>
  <c r="N74" i="1"/>
  <c r="E63" i="1"/>
  <c r="E53" i="1"/>
  <c r="C153" i="2"/>
  <c r="C152" i="2"/>
  <c r="C151" i="2"/>
  <c r="C150" i="2"/>
  <c r="C134" i="2"/>
  <c r="C138" i="2" s="1"/>
  <c r="C40" i="2"/>
  <c r="C149" i="2"/>
  <c r="C16" i="2"/>
  <c r="C36" i="2"/>
  <c r="C20" i="2"/>
  <c r="C34" i="2"/>
  <c r="C38" i="2"/>
  <c r="C35" i="2"/>
  <c r="C85" i="2"/>
  <c r="C90" i="2"/>
  <c r="C88" i="2"/>
  <c r="C92" i="2"/>
  <c r="C91" i="2"/>
  <c r="C89" i="2"/>
  <c r="C87" i="2"/>
  <c r="C70" i="2"/>
  <c r="C68" i="2"/>
  <c r="C66" i="2"/>
  <c r="C65" i="2"/>
  <c r="C71" i="2"/>
  <c r="C69" i="2"/>
  <c r="C67" i="2"/>
  <c r="C18" i="2"/>
  <c r="C113" i="2"/>
  <c r="C116" i="2" s="1"/>
  <c r="C13" i="2"/>
  <c r="C19" i="2"/>
  <c r="C17" i="2"/>
  <c r="C15" i="2"/>
  <c r="C39" i="2"/>
  <c r="C37" i="2"/>
  <c r="M153" i="3"/>
  <c r="M153" i="2"/>
  <c r="M152" i="3"/>
  <c r="M152" i="2"/>
  <c r="M150" i="3"/>
  <c r="M150" i="2"/>
  <c r="M134" i="3"/>
  <c r="M149" i="3"/>
  <c r="M149" i="2"/>
  <c r="L153" i="3"/>
  <c r="L153" i="2"/>
  <c r="L149" i="3"/>
  <c r="L149" i="2"/>
  <c r="L148" i="3"/>
  <c r="L148" i="2"/>
  <c r="L34" i="4"/>
  <c r="L41" i="4"/>
  <c r="L37" i="4"/>
  <c r="L39" i="4"/>
  <c r="L40" i="4"/>
  <c r="L38" i="4"/>
  <c r="L36" i="4"/>
  <c r="L134" i="3"/>
  <c r="L137" i="3" s="1"/>
  <c r="L147" i="3"/>
  <c r="L147" i="2"/>
  <c r="K153" i="3"/>
  <c r="K153" i="2"/>
  <c r="K152" i="3"/>
  <c r="K152" i="2"/>
  <c r="K151" i="3"/>
  <c r="K151" i="2"/>
  <c r="K150" i="3"/>
  <c r="K150" i="2"/>
  <c r="K149" i="3"/>
  <c r="K134" i="3"/>
  <c r="K138" i="3" s="1"/>
  <c r="K149" i="2"/>
  <c r="J153" i="3"/>
  <c r="J153" i="2"/>
  <c r="J152" i="3"/>
  <c r="J152" i="2"/>
  <c r="J151" i="3"/>
  <c r="J151" i="2"/>
  <c r="J150" i="3"/>
  <c r="J150" i="2"/>
  <c r="J134" i="3"/>
  <c r="J149" i="3"/>
  <c r="J149" i="2"/>
  <c r="J20" i="2"/>
  <c r="J18" i="2"/>
  <c r="J16" i="2"/>
  <c r="J13" i="2"/>
  <c r="J19" i="2"/>
  <c r="J17" i="2"/>
  <c r="J15" i="2"/>
  <c r="J14" i="2"/>
  <c r="I14" i="5"/>
  <c r="I46" i="6"/>
  <c r="I47" i="6"/>
  <c r="I48" i="6"/>
  <c r="I51" i="6"/>
  <c r="I44" i="6"/>
  <c r="I45" i="4"/>
  <c r="I46" i="4"/>
  <c r="I47" i="4"/>
  <c r="I48" i="4"/>
  <c r="I49" i="4"/>
  <c r="I50" i="4"/>
  <c r="I51" i="4"/>
  <c r="I44" i="4"/>
  <c r="I127" i="3"/>
  <c r="I35" i="1" s="1"/>
  <c r="I128" i="3"/>
  <c r="I36" i="1" s="1"/>
  <c r="I129" i="3"/>
  <c r="I37" i="1" s="1"/>
  <c r="I130" i="3"/>
  <c r="I38" i="1" s="1"/>
  <c r="I131" i="3"/>
  <c r="I39" i="1" s="1"/>
  <c r="I132" i="3"/>
  <c r="I40" i="1" s="1"/>
  <c r="I133" i="3"/>
  <c r="I41" i="1" s="1"/>
  <c r="I126" i="3"/>
  <c r="I34" i="1" s="1"/>
  <c r="I106" i="3"/>
  <c r="I107" i="3"/>
  <c r="I108" i="3"/>
  <c r="I27" i="1" s="1"/>
  <c r="I109" i="3"/>
  <c r="I28" i="1" s="1"/>
  <c r="I110" i="3"/>
  <c r="I29" i="1" s="1"/>
  <c r="I111" i="3"/>
  <c r="I30" i="1" s="1"/>
  <c r="I112" i="3"/>
  <c r="I31" i="1" s="1"/>
  <c r="I105" i="3"/>
  <c r="I96" i="3"/>
  <c r="I97" i="3"/>
  <c r="I98" i="3"/>
  <c r="I99" i="3"/>
  <c r="I101" i="3"/>
  <c r="I102" i="3"/>
  <c r="I95" i="3"/>
  <c r="I45" i="3"/>
  <c r="I46" i="3"/>
  <c r="I47" i="3"/>
  <c r="I48" i="3"/>
  <c r="I50" i="3"/>
  <c r="I51" i="3"/>
  <c r="I44" i="3"/>
  <c r="I127" i="2"/>
  <c r="I14" i="1" s="1"/>
  <c r="I128" i="2"/>
  <c r="I15" i="1" s="1"/>
  <c r="I129" i="2"/>
  <c r="I16" i="1" s="1"/>
  <c r="I130" i="2"/>
  <c r="I17" i="1" s="1"/>
  <c r="I131" i="2"/>
  <c r="I18" i="1" s="1"/>
  <c r="I132" i="2"/>
  <c r="I19" i="1" s="1"/>
  <c r="I133" i="2"/>
  <c r="I20" i="1" s="1"/>
  <c r="I126" i="2"/>
  <c r="I106" i="2"/>
  <c r="I107" i="2"/>
  <c r="I108" i="2"/>
  <c r="I6" i="1" s="1"/>
  <c r="I109" i="2"/>
  <c r="I7" i="1" s="1"/>
  <c r="I110" i="2"/>
  <c r="I8" i="1" s="1"/>
  <c r="I111" i="2"/>
  <c r="I9" i="1" s="1"/>
  <c r="I112" i="2"/>
  <c r="I10" i="1" s="1"/>
  <c r="I105" i="2"/>
  <c r="I96" i="2"/>
  <c r="I97" i="2"/>
  <c r="I98" i="2"/>
  <c r="I99" i="2"/>
  <c r="I100" i="2"/>
  <c r="I101" i="2"/>
  <c r="I102" i="2"/>
  <c r="I95" i="2"/>
  <c r="I45" i="2"/>
  <c r="I46" i="2"/>
  <c r="I47" i="2"/>
  <c r="I48" i="2"/>
  <c r="I51" i="2"/>
  <c r="I44" i="2"/>
  <c r="H14" i="5"/>
  <c r="H46" i="6"/>
  <c r="H47" i="6"/>
  <c r="H48" i="6"/>
  <c r="H51" i="6"/>
  <c r="H44" i="6"/>
  <c r="H45" i="4"/>
  <c r="H46" i="4"/>
  <c r="H47" i="4"/>
  <c r="H48" i="4"/>
  <c r="H49" i="4"/>
  <c r="H50" i="4"/>
  <c r="H51" i="4"/>
  <c r="H44" i="4"/>
  <c r="H127" i="3"/>
  <c r="H35" i="1" s="1"/>
  <c r="H128" i="3"/>
  <c r="H36" i="1" s="1"/>
  <c r="H129" i="3"/>
  <c r="H37" i="1" s="1"/>
  <c r="H130" i="3"/>
  <c r="H38" i="1" s="1"/>
  <c r="H131" i="3"/>
  <c r="H39" i="1" s="1"/>
  <c r="H132" i="3"/>
  <c r="H40" i="1" s="1"/>
  <c r="H133" i="3"/>
  <c r="H41" i="1" s="1"/>
  <c r="H126" i="3"/>
  <c r="H34" i="1" s="1"/>
  <c r="H107" i="3"/>
  <c r="H108" i="3"/>
  <c r="H27" i="1" s="1"/>
  <c r="H109" i="3"/>
  <c r="H28" i="1" s="1"/>
  <c r="H110" i="3"/>
  <c r="H29" i="1" s="1"/>
  <c r="H111" i="3"/>
  <c r="H30" i="1" s="1"/>
  <c r="H112" i="3"/>
  <c r="H31" i="1" s="1"/>
  <c r="H105" i="3"/>
  <c r="H96" i="3"/>
  <c r="H97" i="3"/>
  <c r="H98" i="3"/>
  <c r="H99" i="3"/>
  <c r="H100" i="3"/>
  <c r="H101" i="3"/>
  <c r="H102" i="3"/>
  <c r="H95" i="3"/>
  <c r="H45" i="3"/>
  <c r="H46" i="3"/>
  <c r="H47" i="3"/>
  <c r="H48" i="3"/>
  <c r="H50" i="3"/>
  <c r="H51" i="3"/>
  <c r="H44" i="3"/>
  <c r="H127" i="2"/>
  <c r="H14" i="1" s="1"/>
  <c r="H128" i="2"/>
  <c r="H15" i="1" s="1"/>
  <c r="H129" i="2"/>
  <c r="H16" i="1" s="1"/>
  <c r="H130" i="2"/>
  <c r="H17" i="1" s="1"/>
  <c r="H131" i="2"/>
  <c r="H18" i="1" s="1"/>
  <c r="H132" i="2"/>
  <c r="H19" i="1" s="1"/>
  <c r="H133" i="2"/>
  <c r="H20" i="1" s="1"/>
  <c r="H126" i="2"/>
  <c r="H106" i="2"/>
  <c r="H107" i="2"/>
  <c r="H108" i="2"/>
  <c r="H6" i="1" s="1"/>
  <c r="H109" i="2"/>
  <c r="H7" i="1" s="1"/>
  <c r="H110" i="2"/>
  <c r="H8" i="1" s="1"/>
  <c r="H111" i="2"/>
  <c r="H9" i="1" s="1"/>
  <c r="H112" i="2"/>
  <c r="H10" i="1" s="1"/>
  <c r="H105" i="2"/>
  <c r="H96" i="2"/>
  <c r="H97" i="2"/>
  <c r="H98" i="2"/>
  <c r="H99" i="2"/>
  <c r="H100" i="2"/>
  <c r="H101" i="2"/>
  <c r="H102" i="2"/>
  <c r="H95" i="2"/>
  <c r="H46" i="2"/>
  <c r="H47" i="2"/>
  <c r="H48" i="2"/>
  <c r="H51" i="2"/>
  <c r="H44" i="2"/>
  <c r="H45" i="2"/>
  <c r="G14" i="5"/>
  <c r="G45" i="2"/>
  <c r="G46" i="2"/>
  <c r="G47" i="2"/>
  <c r="G48" i="2"/>
  <c r="G51" i="2"/>
  <c r="G46" i="6"/>
  <c r="G47" i="6"/>
  <c r="G48" i="6"/>
  <c r="G51" i="6"/>
  <c r="G44" i="6"/>
  <c r="G45" i="4"/>
  <c r="G46" i="4"/>
  <c r="G47" i="4"/>
  <c r="G48" i="4"/>
  <c r="G49" i="4"/>
  <c r="G50" i="4"/>
  <c r="G51" i="4"/>
  <c r="G44" i="4"/>
  <c r="G127" i="3"/>
  <c r="G35" i="1" s="1"/>
  <c r="G128" i="3"/>
  <c r="G36" i="1" s="1"/>
  <c r="G129" i="3"/>
  <c r="G37" i="1" s="1"/>
  <c r="G130" i="3"/>
  <c r="G38" i="1" s="1"/>
  <c r="G131" i="3"/>
  <c r="G39" i="1" s="1"/>
  <c r="G132" i="3"/>
  <c r="G40" i="1" s="1"/>
  <c r="G133" i="3"/>
  <c r="G41" i="1" s="1"/>
  <c r="G126" i="3"/>
  <c r="G34" i="1" s="1"/>
  <c r="G106" i="3"/>
  <c r="G107" i="3"/>
  <c r="G108" i="3"/>
  <c r="G109" i="3"/>
  <c r="G110" i="3"/>
  <c r="G111" i="3"/>
  <c r="G112" i="3"/>
  <c r="G105" i="3"/>
  <c r="G96" i="3"/>
  <c r="G97" i="3"/>
  <c r="G98" i="3"/>
  <c r="G99" i="3"/>
  <c r="G100" i="3"/>
  <c r="G101" i="3"/>
  <c r="G102" i="3"/>
  <c r="G51" i="3"/>
  <c r="G46" i="3"/>
  <c r="G47" i="3"/>
  <c r="G48" i="3"/>
  <c r="G49" i="3"/>
  <c r="G50" i="3"/>
  <c r="G44" i="3"/>
  <c r="G45" i="3"/>
  <c r="G127" i="2"/>
  <c r="G14" i="1" s="1"/>
  <c r="G128" i="2"/>
  <c r="G15" i="1" s="1"/>
  <c r="G129" i="2"/>
  <c r="G16" i="1" s="1"/>
  <c r="G130" i="2"/>
  <c r="G17" i="1" s="1"/>
  <c r="G131" i="2"/>
  <c r="G18" i="1" s="1"/>
  <c r="G132" i="2"/>
  <c r="G19" i="1" s="1"/>
  <c r="G133" i="2"/>
  <c r="G20" i="1" s="1"/>
  <c r="G126" i="2"/>
  <c r="G106" i="2"/>
  <c r="G107" i="2"/>
  <c r="G108" i="2"/>
  <c r="G109" i="2"/>
  <c r="G110" i="2"/>
  <c r="G111" i="2"/>
  <c r="G112" i="2"/>
  <c r="G105" i="2"/>
  <c r="G102" i="2"/>
  <c r="G97" i="2"/>
  <c r="G98" i="2"/>
  <c r="G99" i="2"/>
  <c r="G100" i="2"/>
  <c r="G101" i="2"/>
  <c r="G95" i="2"/>
  <c r="G96" i="2"/>
  <c r="F14" i="5"/>
  <c r="F46" i="6"/>
  <c r="F47" i="6"/>
  <c r="F48" i="6"/>
  <c r="F51" i="6"/>
  <c r="F44" i="6"/>
  <c r="F45" i="4"/>
  <c r="F46" i="4"/>
  <c r="F47" i="4"/>
  <c r="F48" i="4"/>
  <c r="F49" i="4"/>
  <c r="F50" i="4"/>
  <c r="F51" i="4"/>
  <c r="F44" i="4"/>
  <c r="F127" i="3"/>
  <c r="F35" i="1" s="1"/>
  <c r="F128" i="3"/>
  <c r="F36" i="1" s="1"/>
  <c r="F129" i="3"/>
  <c r="F37" i="1" s="1"/>
  <c r="F130" i="3"/>
  <c r="F38" i="1" s="1"/>
  <c r="F131" i="3"/>
  <c r="F39" i="1" s="1"/>
  <c r="F132" i="3"/>
  <c r="F40" i="1" s="1"/>
  <c r="F133" i="3"/>
  <c r="F41" i="1" s="1"/>
  <c r="F126" i="3"/>
  <c r="F34" i="1" s="1"/>
  <c r="F106" i="3"/>
  <c r="F107" i="3"/>
  <c r="F108" i="3"/>
  <c r="F27" i="1" s="1"/>
  <c r="F109" i="3"/>
  <c r="F28" i="1" s="1"/>
  <c r="F110" i="3"/>
  <c r="F29" i="1" s="1"/>
  <c r="F111" i="3"/>
  <c r="F30" i="1" s="1"/>
  <c r="F112" i="3"/>
  <c r="F31" i="1" s="1"/>
  <c r="F105" i="3"/>
  <c r="F96" i="3"/>
  <c r="F97" i="3"/>
  <c r="F98" i="3"/>
  <c r="F99" i="3"/>
  <c r="F100" i="3"/>
  <c r="F101" i="3"/>
  <c r="F102" i="3"/>
  <c r="F46" i="3"/>
  <c r="F47" i="3"/>
  <c r="F48" i="3"/>
  <c r="F49" i="3"/>
  <c r="F50" i="3"/>
  <c r="F51" i="3"/>
  <c r="F127" i="2"/>
  <c r="F14" i="1" s="1"/>
  <c r="F128" i="2"/>
  <c r="F15" i="1" s="1"/>
  <c r="F129" i="2"/>
  <c r="F16" i="1" s="1"/>
  <c r="F130" i="2"/>
  <c r="F17" i="1" s="1"/>
  <c r="F131" i="2"/>
  <c r="F18" i="1" s="1"/>
  <c r="F132" i="2"/>
  <c r="F19" i="1" s="1"/>
  <c r="F133" i="2"/>
  <c r="F20" i="1" s="1"/>
  <c r="F126" i="2"/>
  <c r="F106" i="2"/>
  <c r="F107" i="2"/>
  <c r="F108" i="2"/>
  <c r="F6" i="1" s="1"/>
  <c r="F109" i="2"/>
  <c r="F7" i="1" s="1"/>
  <c r="F110" i="2"/>
  <c r="F8" i="1" s="1"/>
  <c r="F111" i="2"/>
  <c r="F9" i="1" s="1"/>
  <c r="F112" i="2"/>
  <c r="F10" i="1" s="1"/>
  <c r="F105" i="2"/>
  <c r="F97" i="2"/>
  <c r="F98" i="2"/>
  <c r="F99" i="2"/>
  <c r="F100" i="2"/>
  <c r="F101" i="2"/>
  <c r="F102" i="2"/>
  <c r="F96" i="2"/>
  <c r="F45" i="2"/>
  <c r="F46" i="2"/>
  <c r="F47" i="2"/>
  <c r="F48" i="2"/>
  <c r="F49" i="2"/>
  <c r="F50" i="2"/>
  <c r="F51" i="2"/>
  <c r="E102" i="2"/>
  <c r="E14" i="5"/>
  <c r="E46" i="6"/>
  <c r="E47" i="6"/>
  <c r="E48" i="6"/>
  <c r="E51" i="6"/>
  <c r="E44" i="6"/>
  <c r="E45" i="4"/>
  <c r="E46" i="4"/>
  <c r="E47" i="4"/>
  <c r="E48" i="4"/>
  <c r="E49" i="4"/>
  <c r="E50" i="4"/>
  <c r="E51" i="4"/>
  <c r="E44" i="4"/>
  <c r="E127" i="3"/>
  <c r="E35" i="1" s="1"/>
  <c r="E128" i="3"/>
  <c r="E36" i="1" s="1"/>
  <c r="E129" i="3"/>
  <c r="E37" i="1" s="1"/>
  <c r="E130" i="3"/>
  <c r="E38" i="1" s="1"/>
  <c r="E131" i="3"/>
  <c r="E39" i="1" s="1"/>
  <c r="E132" i="3"/>
  <c r="E40" i="1" s="1"/>
  <c r="E133" i="3"/>
  <c r="E41" i="1" s="1"/>
  <c r="E126" i="3"/>
  <c r="E34" i="1" s="1"/>
  <c r="E106" i="3"/>
  <c r="E107" i="3"/>
  <c r="E26" i="1" s="1"/>
  <c r="E108" i="3"/>
  <c r="E27" i="1" s="1"/>
  <c r="E109" i="3"/>
  <c r="E28" i="1" s="1"/>
  <c r="E110" i="3"/>
  <c r="E29" i="1" s="1"/>
  <c r="E111" i="3"/>
  <c r="E30" i="1" s="1"/>
  <c r="E112" i="3"/>
  <c r="E31" i="1" s="1"/>
  <c r="E105" i="3"/>
  <c r="E96" i="3"/>
  <c r="E97" i="3"/>
  <c r="E98" i="3"/>
  <c r="E99" i="3"/>
  <c r="E100" i="3"/>
  <c r="E101" i="3"/>
  <c r="E102" i="3"/>
  <c r="E45" i="3"/>
  <c r="E46" i="3"/>
  <c r="E47" i="3"/>
  <c r="E48" i="3"/>
  <c r="E50" i="3"/>
  <c r="E51" i="3"/>
  <c r="E97" i="2"/>
  <c r="E98" i="2"/>
  <c r="E99" i="2"/>
  <c r="E100" i="2"/>
  <c r="E101" i="2"/>
  <c r="E96" i="2"/>
  <c r="E45" i="2"/>
  <c r="E46" i="2"/>
  <c r="E47" i="2"/>
  <c r="E48" i="2"/>
  <c r="E49" i="2"/>
  <c r="E50" i="2"/>
  <c r="E51" i="2"/>
  <c r="E127" i="2"/>
  <c r="E14" i="1" s="1"/>
  <c r="E128" i="2"/>
  <c r="E15" i="1" s="1"/>
  <c r="E129" i="2"/>
  <c r="E16" i="1" s="1"/>
  <c r="E130" i="2"/>
  <c r="E17" i="1" s="1"/>
  <c r="E131" i="2"/>
  <c r="E18" i="1" s="1"/>
  <c r="E132" i="2"/>
  <c r="E19" i="1" s="1"/>
  <c r="E133" i="2"/>
  <c r="E20" i="1" s="1"/>
  <c r="E126" i="2"/>
  <c r="E146" i="2" s="1"/>
  <c r="E106" i="2"/>
  <c r="E107" i="2"/>
  <c r="E108" i="2"/>
  <c r="E6" i="1" s="1"/>
  <c r="E109" i="2"/>
  <c r="E110" i="2"/>
  <c r="E111" i="2"/>
  <c r="E112" i="2"/>
  <c r="E10" i="1" s="1"/>
  <c r="D96" i="2"/>
  <c r="D97" i="2"/>
  <c r="D98" i="2"/>
  <c r="D99" i="2"/>
  <c r="D100" i="2"/>
  <c r="D101" i="2"/>
  <c r="D102" i="2"/>
  <c r="D91" i="1"/>
  <c r="C91" i="1"/>
  <c r="D62" i="2"/>
  <c r="D64" i="2" s="1"/>
  <c r="D45" i="2"/>
  <c r="D46" i="2"/>
  <c r="D47" i="2"/>
  <c r="D48" i="2"/>
  <c r="D51" i="2"/>
  <c r="D14" i="5"/>
  <c r="D46" i="6"/>
  <c r="D47" i="6"/>
  <c r="D48" i="6"/>
  <c r="D51" i="6"/>
  <c r="D44" i="6"/>
  <c r="D45" i="4"/>
  <c r="D46" i="4"/>
  <c r="D47" i="4"/>
  <c r="D48" i="4"/>
  <c r="D49" i="4"/>
  <c r="D50" i="4"/>
  <c r="D51" i="4"/>
  <c r="D44" i="4"/>
  <c r="D127" i="3"/>
  <c r="D35" i="1" s="1"/>
  <c r="D128" i="3"/>
  <c r="D36" i="1" s="1"/>
  <c r="D129" i="3"/>
  <c r="D37" i="1" s="1"/>
  <c r="D130" i="3"/>
  <c r="D38" i="1" s="1"/>
  <c r="D131" i="3"/>
  <c r="D39" i="1" s="1"/>
  <c r="D132" i="3"/>
  <c r="D40" i="1" s="1"/>
  <c r="D133" i="3"/>
  <c r="D41" i="1" s="1"/>
  <c r="D126" i="3"/>
  <c r="D34" i="1" s="1"/>
  <c r="D106" i="3"/>
  <c r="D107" i="3"/>
  <c r="D26" i="1" s="1"/>
  <c r="D108" i="3"/>
  <c r="D27" i="1" s="1"/>
  <c r="D109" i="3"/>
  <c r="D28" i="1" s="1"/>
  <c r="D110" i="3"/>
  <c r="D29" i="1" s="1"/>
  <c r="D111" i="3"/>
  <c r="D30" i="1" s="1"/>
  <c r="D112" i="3"/>
  <c r="D31" i="1" s="1"/>
  <c r="D105" i="3"/>
  <c r="D24" i="1" s="1"/>
  <c r="D97" i="3"/>
  <c r="D98" i="3"/>
  <c r="D99" i="3"/>
  <c r="D100" i="3"/>
  <c r="D101" i="3"/>
  <c r="D102" i="3"/>
  <c r="D96" i="3"/>
  <c r="C97" i="3"/>
  <c r="C98" i="3"/>
  <c r="C99" i="3"/>
  <c r="C101" i="3"/>
  <c r="C102" i="3"/>
  <c r="C96" i="3"/>
  <c r="D46" i="3"/>
  <c r="D47" i="3"/>
  <c r="D48" i="3"/>
  <c r="D50" i="3"/>
  <c r="D51" i="3"/>
  <c r="D44" i="3"/>
  <c r="D45" i="3"/>
  <c r="D127" i="2"/>
  <c r="D14" i="1" s="1"/>
  <c r="D128" i="2"/>
  <c r="D15" i="1" s="1"/>
  <c r="D129" i="2"/>
  <c r="D16" i="1" s="1"/>
  <c r="D130" i="2"/>
  <c r="D17" i="1" s="1"/>
  <c r="D119" i="1" s="1"/>
  <c r="D131" i="2"/>
  <c r="D18" i="1" s="1"/>
  <c r="D120" i="1" s="1"/>
  <c r="D132" i="2"/>
  <c r="D19" i="1" s="1"/>
  <c r="D133" i="2"/>
  <c r="D20" i="1" s="1"/>
  <c r="D126" i="2"/>
  <c r="D13" i="1" s="1"/>
  <c r="D44" i="2"/>
  <c r="D106" i="2"/>
  <c r="D4" i="1" s="1"/>
  <c r="D107" i="2"/>
  <c r="D5" i="1" s="1"/>
  <c r="D108" i="2"/>
  <c r="D6" i="1" s="1"/>
  <c r="D109" i="2"/>
  <c r="D7" i="1" s="1"/>
  <c r="D110" i="2"/>
  <c r="D8" i="1" s="1"/>
  <c r="D111" i="2"/>
  <c r="D9" i="1" s="1"/>
  <c r="D112" i="2"/>
  <c r="D10" i="1" s="1"/>
  <c r="D105" i="2"/>
  <c r="C110" i="3"/>
  <c r="C29" i="1" s="1"/>
  <c r="C99" i="1" s="1"/>
  <c r="C130" i="3"/>
  <c r="C38" i="1" s="1"/>
  <c r="C119" i="1" s="1"/>
  <c r="C14" i="5"/>
  <c r="C46" i="6"/>
  <c r="C47" i="6"/>
  <c r="C48" i="6"/>
  <c r="C51" i="6"/>
  <c r="C44" i="6"/>
  <c r="C45" i="4"/>
  <c r="C46" i="4"/>
  <c r="C47" i="4"/>
  <c r="C48" i="4"/>
  <c r="C49" i="4"/>
  <c r="C50" i="4"/>
  <c r="C51" i="4"/>
  <c r="C44" i="4"/>
  <c r="C32" i="4"/>
  <c r="C11" i="4"/>
  <c r="C127" i="3"/>
  <c r="C35" i="1" s="1"/>
  <c r="C116" i="1" s="1"/>
  <c r="C128" i="3"/>
  <c r="C36" i="1" s="1"/>
  <c r="C117" i="1" s="1"/>
  <c r="C129" i="3"/>
  <c r="C37" i="1" s="1"/>
  <c r="C118" i="1" s="1"/>
  <c r="C131" i="3"/>
  <c r="C39" i="1" s="1"/>
  <c r="C120" i="1" s="1"/>
  <c r="C132" i="3"/>
  <c r="C40" i="1" s="1"/>
  <c r="C121" i="1" s="1"/>
  <c r="C133" i="3"/>
  <c r="C41" i="1" s="1"/>
  <c r="C122" i="1" s="1"/>
  <c r="C126" i="3"/>
  <c r="C34" i="1" s="1"/>
  <c r="C115" i="1" s="1"/>
  <c r="C106" i="3"/>
  <c r="C107" i="3"/>
  <c r="C108" i="3"/>
  <c r="C27" i="1" s="1"/>
  <c r="C97" i="1" s="1"/>
  <c r="C109" i="3"/>
  <c r="C28" i="1" s="1"/>
  <c r="C98" i="1" s="1"/>
  <c r="C111" i="3"/>
  <c r="C112" i="3"/>
  <c r="C105" i="3"/>
  <c r="C45" i="3"/>
  <c r="C46" i="3"/>
  <c r="C47" i="3"/>
  <c r="C48" i="3"/>
  <c r="C50" i="3"/>
  <c r="C51" i="3"/>
  <c r="C32" i="3"/>
  <c r="C11" i="3"/>
  <c r="B91" i="1"/>
  <c r="N83" i="1"/>
  <c r="N73" i="1"/>
  <c r="N85" i="1"/>
  <c r="N86" i="1"/>
  <c r="N87" i="1"/>
  <c r="N90" i="1"/>
  <c r="N75" i="1"/>
  <c r="B70" i="1"/>
  <c r="N69" i="1"/>
  <c r="D67" i="1"/>
  <c r="C67" i="1"/>
  <c r="B67" i="1"/>
  <c r="N66" i="1"/>
  <c r="N55" i="1"/>
  <c r="N56" i="1"/>
  <c r="N57" i="1"/>
  <c r="N58" i="1"/>
  <c r="N59" i="1"/>
  <c r="N60" i="1"/>
  <c r="N61" i="1"/>
  <c r="N49" i="1"/>
  <c r="N50" i="1"/>
  <c r="N51" i="1"/>
  <c r="N52" i="1"/>
  <c r="N45" i="1"/>
  <c r="N46" i="1"/>
  <c r="N47" i="1"/>
  <c r="B44" i="6"/>
  <c r="B32" i="6"/>
  <c r="B39" i="6" s="1"/>
  <c r="N28" i="6"/>
  <c r="N48" i="6" s="1"/>
  <c r="N27" i="6"/>
  <c r="N47" i="6" s="1"/>
  <c r="N26" i="6"/>
  <c r="N46" i="6" s="1"/>
  <c r="N24" i="6"/>
  <c r="B11" i="6"/>
  <c r="B18" i="6" s="1"/>
  <c r="N10" i="6"/>
  <c r="N3" i="6"/>
  <c r="B14" i="5"/>
  <c r="M10" i="5"/>
  <c r="L10" i="5"/>
  <c r="K10" i="5"/>
  <c r="J10" i="5"/>
  <c r="I10" i="5"/>
  <c r="I7" i="5" s="1"/>
  <c r="H10" i="5"/>
  <c r="H7" i="5" s="1"/>
  <c r="G10" i="5"/>
  <c r="G7" i="5" s="1"/>
  <c r="F10" i="5"/>
  <c r="F12" i="5" s="1"/>
  <c r="E10" i="5"/>
  <c r="E12" i="5" s="1"/>
  <c r="D10" i="5"/>
  <c r="D12" i="5" s="1"/>
  <c r="C10" i="5"/>
  <c r="B10" i="5"/>
  <c r="B12" i="5" s="1"/>
  <c r="N9" i="5"/>
  <c r="N3" i="5"/>
  <c r="B51" i="4"/>
  <c r="B50" i="4"/>
  <c r="B49" i="4"/>
  <c r="B48" i="4"/>
  <c r="B47" i="4"/>
  <c r="B46" i="4"/>
  <c r="B45" i="4"/>
  <c r="B44" i="4"/>
  <c r="M32" i="4"/>
  <c r="K32" i="4"/>
  <c r="J32" i="4"/>
  <c r="I32" i="4"/>
  <c r="H32" i="4"/>
  <c r="H35" i="4" s="1"/>
  <c r="G32" i="4"/>
  <c r="G35" i="4" s="1"/>
  <c r="F32" i="4"/>
  <c r="F35" i="4" s="1"/>
  <c r="E32" i="4"/>
  <c r="E35" i="4" s="1"/>
  <c r="D32" i="4"/>
  <c r="B32" i="4"/>
  <c r="B41" i="4" s="1"/>
  <c r="N31" i="4"/>
  <c r="N30" i="4"/>
  <c r="N29" i="4"/>
  <c r="N28" i="4"/>
  <c r="N27" i="4"/>
  <c r="N26" i="4"/>
  <c r="N25" i="4"/>
  <c r="N24" i="4"/>
  <c r="M11" i="4"/>
  <c r="K11" i="4"/>
  <c r="J11" i="4"/>
  <c r="I11" i="4"/>
  <c r="I14" i="4" s="1"/>
  <c r="H11" i="4"/>
  <c r="G11" i="4"/>
  <c r="F11" i="4"/>
  <c r="E11" i="4"/>
  <c r="D11" i="4"/>
  <c r="D13" i="4" s="1"/>
  <c r="B11" i="4"/>
  <c r="B13" i="4" s="1"/>
  <c r="N10" i="4"/>
  <c r="N9" i="4"/>
  <c r="N8" i="4"/>
  <c r="N7" i="4"/>
  <c r="N6" i="4"/>
  <c r="N5" i="4"/>
  <c r="N4" i="4"/>
  <c r="N3" i="4"/>
  <c r="B128" i="3"/>
  <c r="B36" i="1" s="1"/>
  <c r="B129" i="3"/>
  <c r="B130" i="3"/>
  <c r="B38" i="1" s="1"/>
  <c r="B131" i="3"/>
  <c r="B132" i="3"/>
  <c r="B40" i="1" s="1"/>
  <c r="B133" i="3"/>
  <c r="B126" i="3"/>
  <c r="B127" i="3"/>
  <c r="B35" i="1" s="1"/>
  <c r="B105" i="3"/>
  <c r="B24" i="1" s="1"/>
  <c r="B106" i="3"/>
  <c r="B107" i="3"/>
  <c r="B26" i="1" s="1"/>
  <c r="B108" i="3"/>
  <c r="B109" i="3"/>
  <c r="B110" i="3"/>
  <c r="B111" i="3"/>
  <c r="B112" i="3"/>
  <c r="B97" i="3"/>
  <c r="B98" i="3"/>
  <c r="B99" i="3"/>
  <c r="B100" i="3"/>
  <c r="B101" i="3"/>
  <c r="B96" i="3"/>
  <c r="N79" i="3"/>
  <c r="N80" i="3"/>
  <c r="N81" i="3"/>
  <c r="N82" i="3"/>
  <c r="N75" i="3"/>
  <c r="N76" i="3"/>
  <c r="N77" i="3"/>
  <c r="N56" i="3"/>
  <c r="N57" i="3"/>
  <c r="N58" i="3"/>
  <c r="N59" i="3"/>
  <c r="N60" i="3"/>
  <c r="N61" i="3"/>
  <c r="N54" i="3"/>
  <c r="N55" i="3"/>
  <c r="B48" i="3"/>
  <c r="B49" i="3"/>
  <c r="B50" i="3"/>
  <c r="B51" i="3"/>
  <c r="B44" i="3"/>
  <c r="B45" i="3"/>
  <c r="B46" i="3"/>
  <c r="N26" i="3"/>
  <c r="N27" i="3"/>
  <c r="N28" i="3"/>
  <c r="N29" i="3"/>
  <c r="N30" i="3"/>
  <c r="N31" i="3"/>
  <c r="N24" i="3"/>
  <c r="N25" i="3"/>
  <c r="N7" i="3"/>
  <c r="N8" i="3"/>
  <c r="N9" i="3"/>
  <c r="N10" i="3"/>
  <c r="N3" i="3"/>
  <c r="N4" i="3"/>
  <c r="N5" i="3"/>
  <c r="B127" i="2"/>
  <c r="B128" i="2"/>
  <c r="B129" i="2"/>
  <c r="B16" i="1" s="1"/>
  <c r="B130" i="2"/>
  <c r="B131" i="2"/>
  <c r="B126" i="2"/>
  <c r="B107" i="2"/>
  <c r="B5" i="1" s="1"/>
  <c r="B108" i="2"/>
  <c r="B109" i="2"/>
  <c r="B7" i="1" s="1"/>
  <c r="B110" i="2"/>
  <c r="B111" i="2"/>
  <c r="B9" i="1" s="1"/>
  <c r="B112" i="2"/>
  <c r="B105" i="2"/>
  <c r="B106" i="2"/>
  <c r="B97" i="2"/>
  <c r="B98" i="2"/>
  <c r="B99" i="2"/>
  <c r="B100" i="2"/>
  <c r="B101" i="2"/>
  <c r="B102" i="2"/>
  <c r="B95" i="2"/>
  <c r="B96" i="2"/>
  <c r="N77" i="2"/>
  <c r="N78" i="2"/>
  <c r="N79" i="2"/>
  <c r="N80" i="2"/>
  <c r="N81" i="2"/>
  <c r="N82" i="2"/>
  <c r="N75" i="2"/>
  <c r="N76" i="2"/>
  <c r="N56" i="2"/>
  <c r="N57" i="2"/>
  <c r="N58" i="2"/>
  <c r="N59" i="2"/>
  <c r="N60" i="2"/>
  <c r="N61" i="2"/>
  <c r="N54" i="2"/>
  <c r="N55" i="2"/>
  <c r="B46" i="2"/>
  <c r="B47" i="2"/>
  <c r="B48" i="2"/>
  <c r="B50" i="2"/>
  <c r="B51" i="2"/>
  <c r="B44" i="2"/>
  <c r="B45" i="2"/>
  <c r="N25" i="2"/>
  <c r="N26" i="2"/>
  <c r="N27" i="2"/>
  <c r="N28" i="2"/>
  <c r="N29" i="2"/>
  <c r="N30" i="2"/>
  <c r="N31" i="2"/>
  <c r="N24" i="2"/>
  <c r="N4" i="2"/>
  <c r="N5" i="2"/>
  <c r="N6" i="2"/>
  <c r="N7" i="2"/>
  <c r="N8" i="2"/>
  <c r="N9" i="2"/>
  <c r="N10" i="2"/>
  <c r="N3" i="2"/>
  <c r="B11" i="3"/>
  <c r="B16" i="3" s="1"/>
  <c r="N80" i="1"/>
  <c r="N76" i="1"/>
  <c r="N77" i="1"/>
  <c r="K113" i="3"/>
  <c r="K116" i="3" s="1"/>
  <c r="M113" i="3"/>
  <c r="M116" i="3" s="1"/>
  <c r="K83" i="3"/>
  <c r="J83" i="3"/>
  <c r="I83" i="3"/>
  <c r="H83" i="3"/>
  <c r="H86" i="3" s="1"/>
  <c r="G83" i="3"/>
  <c r="F83" i="3"/>
  <c r="F86" i="3" s="1"/>
  <c r="E83" i="3"/>
  <c r="D83" i="3"/>
  <c r="D87" i="3" s="1"/>
  <c r="C83" i="3"/>
  <c r="B83" i="3"/>
  <c r="B62" i="3"/>
  <c r="C62" i="3"/>
  <c r="D62" i="3"/>
  <c r="D64" i="3" s="1"/>
  <c r="E62" i="3"/>
  <c r="E65" i="3" s="1"/>
  <c r="F62" i="3"/>
  <c r="G62" i="3"/>
  <c r="H62" i="3"/>
  <c r="I62" i="3"/>
  <c r="I65" i="3" s="1"/>
  <c r="J62" i="3"/>
  <c r="K62" i="3"/>
  <c r="I64" i="2"/>
  <c r="H65" i="2"/>
  <c r="H36" i="2"/>
  <c r="F66" i="2"/>
  <c r="F35" i="2"/>
  <c r="D32" i="2"/>
  <c r="D35" i="2" s="1"/>
  <c r="D11" i="2"/>
  <c r="B132" i="2"/>
  <c r="B133" i="2"/>
  <c r="B20" i="1" s="1"/>
  <c r="B11" i="2"/>
  <c r="B15" i="2" s="1"/>
  <c r="K38" i="2"/>
  <c r="G73" i="2"/>
  <c r="E66" i="2"/>
  <c r="D83" i="2"/>
  <c r="B62" i="2"/>
  <c r="B83" i="2"/>
  <c r="B86" i="2" s="1"/>
  <c r="B32" i="2"/>
  <c r="B41" i="2" s="1"/>
  <c r="N6" i="3"/>
  <c r="M11" i="3"/>
  <c r="M62" i="3"/>
  <c r="L11" i="3"/>
  <c r="L62" i="3"/>
  <c r="K11" i="3"/>
  <c r="N78" i="3"/>
  <c r="M83" i="3"/>
  <c r="L83" i="3"/>
  <c r="J11" i="3"/>
  <c r="I11" i="3"/>
  <c r="I14" i="3" s="1"/>
  <c r="I32" i="3"/>
  <c r="H11" i="3"/>
  <c r="H14" i="3" s="1"/>
  <c r="H32" i="3"/>
  <c r="G11" i="3"/>
  <c r="G32" i="3"/>
  <c r="F11" i="3"/>
  <c r="F32" i="3"/>
  <c r="F34" i="3" s="1"/>
  <c r="M32" i="3"/>
  <c r="L32" i="3"/>
  <c r="K32" i="3"/>
  <c r="J32" i="3"/>
  <c r="E11" i="3"/>
  <c r="E32" i="3"/>
  <c r="D11" i="3"/>
  <c r="D32" i="3"/>
  <c r="B102" i="3"/>
  <c r="B47" i="3"/>
  <c r="B32" i="3"/>
  <c r="B41" i="3" s="1"/>
  <c r="N48" i="1"/>
  <c r="N62" i="1"/>
  <c r="D63" i="1"/>
  <c r="D53" i="1"/>
  <c r="C63" i="1"/>
  <c r="C53" i="1"/>
  <c r="C21" i="1"/>
  <c r="B53" i="1"/>
  <c r="B63" i="1"/>
  <c r="E73" i="2"/>
  <c r="K73" i="2"/>
  <c r="D36" i="4" l="1"/>
  <c r="D40" i="4"/>
  <c r="D37" i="4"/>
  <c r="D41" i="4"/>
  <c r="D38" i="4"/>
  <c r="D34" i="4"/>
  <c r="D35" i="4"/>
  <c r="D39" i="4"/>
  <c r="C13" i="4"/>
  <c r="C15" i="4"/>
  <c r="C19" i="4"/>
  <c r="C16" i="4"/>
  <c r="C20" i="4"/>
  <c r="C17" i="4"/>
  <c r="C14" i="4"/>
  <c r="C18" i="4"/>
  <c r="L42" i="4"/>
  <c r="L22" i="3"/>
  <c r="J21" i="2"/>
  <c r="H116" i="1"/>
  <c r="D100" i="1"/>
  <c r="I99" i="1"/>
  <c r="I120" i="1"/>
  <c r="I116" i="1"/>
  <c r="M22" i="3"/>
  <c r="H120" i="1"/>
  <c r="H99" i="1"/>
  <c r="N99" i="2"/>
  <c r="D99" i="1"/>
  <c r="F120" i="1"/>
  <c r="E120" i="1"/>
  <c r="L99" i="1"/>
  <c r="L140" i="1" s="1"/>
  <c r="G120" i="1"/>
  <c r="F99" i="1"/>
  <c r="F21" i="6"/>
  <c r="N102" i="2"/>
  <c r="E116" i="1"/>
  <c r="N95" i="2"/>
  <c r="C93" i="2"/>
  <c r="C72" i="2"/>
  <c r="C42" i="2"/>
  <c r="C21" i="2"/>
  <c r="D98" i="1"/>
  <c r="N96" i="2"/>
  <c r="N101" i="2"/>
  <c r="N97" i="2"/>
  <c r="G116" i="1"/>
  <c r="D116" i="1"/>
  <c r="F116" i="1"/>
  <c r="M95" i="1"/>
  <c r="K95" i="1"/>
  <c r="E7" i="5"/>
  <c r="F7" i="5"/>
  <c r="G22" i="4"/>
  <c r="C22" i="4"/>
  <c r="B25" i="1"/>
  <c r="K73" i="3"/>
  <c r="D25" i="1"/>
  <c r="D95" i="1" s="1"/>
  <c r="N95" i="3"/>
  <c r="F122" i="1"/>
  <c r="F118" i="1"/>
  <c r="F14" i="3"/>
  <c r="F13" i="3"/>
  <c r="J73" i="3"/>
  <c r="F113" i="3"/>
  <c r="F122" i="3" s="1"/>
  <c r="N48" i="3"/>
  <c r="F100" i="1"/>
  <c r="J22" i="3"/>
  <c r="E113" i="3"/>
  <c r="E117" i="3" s="1"/>
  <c r="G113" i="3"/>
  <c r="G119" i="3" s="1"/>
  <c r="I113" i="3"/>
  <c r="I121" i="3" s="1"/>
  <c r="H113" i="3"/>
  <c r="H117" i="3" s="1"/>
  <c r="N99" i="3"/>
  <c r="B113" i="3"/>
  <c r="B117" i="3" s="1"/>
  <c r="N45" i="3"/>
  <c r="N49" i="3"/>
  <c r="N101" i="3"/>
  <c r="N96" i="3"/>
  <c r="N100" i="3"/>
  <c r="H122" i="1"/>
  <c r="I122" i="1"/>
  <c r="H100" i="1"/>
  <c r="I100" i="1"/>
  <c r="H118" i="1"/>
  <c r="I118" i="1"/>
  <c r="F101" i="1"/>
  <c r="F97" i="1"/>
  <c r="J94" i="1"/>
  <c r="K94" i="1"/>
  <c r="K135" i="1" s="1"/>
  <c r="K96" i="1"/>
  <c r="K137" i="1" s="1"/>
  <c r="B96" i="1"/>
  <c r="F98" i="1"/>
  <c r="H98" i="1"/>
  <c r="I98" i="1"/>
  <c r="K136" i="1"/>
  <c r="L98" i="1"/>
  <c r="L139" i="1" s="1"/>
  <c r="L136" i="1"/>
  <c r="N100" i="2"/>
  <c r="M21" i="1"/>
  <c r="C137" i="2"/>
  <c r="K140" i="2"/>
  <c r="C141" i="2"/>
  <c r="D73" i="2"/>
  <c r="J139" i="1"/>
  <c r="K142" i="1"/>
  <c r="L115" i="1"/>
  <c r="L135" i="1" s="1"/>
  <c r="C142" i="2"/>
  <c r="C143" i="2"/>
  <c r="C136" i="2"/>
  <c r="C140" i="2"/>
  <c r="C139" i="2"/>
  <c r="K141" i="1"/>
  <c r="L100" i="1"/>
  <c r="L141" i="1" s="1"/>
  <c r="M136" i="1"/>
  <c r="N51" i="3"/>
  <c r="N50" i="3"/>
  <c r="D7" i="5"/>
  <c r="J96" i="1"/>
  <c r="J137" i="1" s="1"/>
  <c r="M138" i="1"/>
  <c r="C42" i="1"/>
  <c r="D101" i="1"/>
  <c r="D97" i="1"/>
  <c r="E42" i="1"/>
  <c r="H101" i="1"/>
  <c r="H97" i="1"/>
  <c r="H121" i="1"/>
  <c r="H119" i="1"/>
  <c r="H117" i="1"/>
  <c r="I101" i="1"/>
  <c r="I97" i="1"/>
  <c r="I121" i="1"/>
  <c r="I119" i="1"/>
  <c r="I117" i="1"/>
  <c r="M141" i="1"/>
  <c r="D21" i="1"/>
  <c r="J140" i="1"/>
  <c r="I73" i="3"/>
  <c r="K139" i="1"/>
  <c r="N38" i="1"/>
  <c r="N36" i="1"/>
  <c r="D96" i="1"/>
  <c r="K21" i="1"/>
  <c r="M11" i="1"/>
  <c r="J138" i="1"/>
  <c r="K138" i="1"/>
  <c r="L137" i="1"/>
  <c r="M139" i="1"/>
  <c r="L138" i="1"/>
  <c r="N11" i="2"/>
  <c r="N19" i="2" s="1"/>
  <c r="D121" i="1"/>
  <c r="D117" i="1"/>
  <c r="D65" i="2"/>
  <c r="D115" i="1"/>
  <c r="C113" i="3"/>
  <c r="C115" i="3" s="1"/>
  <c r="C73" i="3"/>
  <c r="N98" i="2"/>
  <c r="B22" i="3"/>
  <c r="B7" i="5"/>
  <c r="K140" i="1"/>
  <c r="D42" i="1"/>
  <c r="M140" i="1"/>
  <c r="M142" i="1"/>
  <c r="N126" i="3"/>
  <c r="B34" i="1"/>
  <c r="N133" i="3"/>
  <c r="B41" i="1"/>
  <c r="N41" i="1" s="1"/>
  <c r="N131" i="3"/>
  <c r="B39" i="1"/>
  <c r="N39" i="1" s="1"/>
  <c r="N129" i="3"/>
  <c r="B37" i="1"/>
  <c r="N37" i="1" s="1"/>
  <c r="D122" i="1"/>
  <c r="D118" i="1"/>
  <c r="F121" i="1"/>
  <c r="F119" i="1"/>
  <c r="F117" i="1"/>
  <c r="K123" i="1"/>
  <c r="K128" i="1" s="1"/>
  <c r="N112" i="3"/>
  <c r="B31" i="1"/>
  <c r="N110" i="3"/>
  <c r="B29" i="1"/>
  <c r="N108" i="3"/>
  <c r="B27" i="1"/>
  <c r="C153" i="3"/>
  <c r="C31" i="1"/>
  <c r="C101" i="1" s="1"/>
  <c r="C142" i="1" s="1"/>
  <c r="C148" i="3"/>
  <c r="C26" i="1"/>
  <c r="C96" i="1" s="1"/>
  <c r="C137" i="1" s="1"/>
  <c r="C147" i="3"/>
  <c r="C25" i="1"/>
  <c r="D22" i="3"/>
  <c r="N111" i="3"/>
  <c r="B30" i="1"/>
  <c r="B100" i="1" s="1"/>
  <c r="N109" i="3"/>
  <c r="B28" i="1"/>
  <c r="B98" i="1" s="1"/>
  <c r="C146" i="3"/>
  <c r="C24" i="1"/>
  <c r="C94" i="1" s="1"/>
  <c r="C152" i="3"/>
  <c r="C30" i="1"/>
  <c r="C123" i="1"/>
  <c r="C132" i="1" s="1"/>
  <c r="N131" i="2"/>
  <c r="B18" i="1"/>
  <c r="B120" i="1" s="1"/>
  <c r="N132" i="2"/>
  <c r="B19" i="1"/>
  <c r="B121" i="1" s="1"/>
  <c r="N126" i="2"/>
  <c r="B13" i="1"/>
  <c r="N130" i="2"/>
  <c r="B17" i="1"/>
  <c r="N128" i="2"/>
  <c r="B15" i="1"/>
  <c r="N127" i="2"/>
  <c r="B14" i="1"/>
  <c r="B116" i="1" s="1"/>
  <c r="N20" i="1"/>
  <c r="N16" i="1"/>
  <c r="N105" i="2"/>
  <c r="B3" i="1"/>
  <c r="D146" i="2"/>
  <c r="D3" i="1"/>
  <c r="C11" i="1"/>
  <c r="N106" i="2"/>
  <c r="B4" i="1"/>
  <c r="N112" i="2"/>
  <c r="B10" i="1"/>
  <c r="N110" i="2"/>
  <c r="B8" i="1"/>
  <c r="N108" i="2"/>
  <c r="B6" i="1"/>
  <c r="N40" i="1"/>
  <c r="M96" i="1"/>
  <c r="M137" i="1" s="1"/>
  <c r="M123" i="1"/>
  <c r="M132" i="1" s="1"/>
  <c r="M32" i="1"/>
  <c r="M35" i="6"/>
  <c r="M37" i="6"/>
  <c r="M40" i="6"/>
  <c r="M36" i="6"/>
  <c r="M38" i="6"/>
  <c r="M15" i="6"/>
  <c r="M17" i="6"/>
  <c r="M14" i="6"/>
  <c r="M16" i="6"/>
  <c r="M19" i="6"/>
  <c r="M34" i="3"/>
  <c r="M37" i="3"/>
  <c r="M39" i="3"/>
  <c r="M41" i="3"/>
  <c r="M35" i="3"/>
  <c r="M36" i="3"/>
  <c r="M38" i="3"/>
  <c r="M40" i="3"/>
  <c r="M94" i="1"/>
  <c r="L142" i="1"/>
  <c r="L32" i="1"/>
  <c r="L11" i="1"/>
  <c r="L36" i="6"/>
  <c r="L38" i="6"/>
  <c r="L35" i="6"/>
  <c r="L37" i="6"/>
  <c r="L40" i="6"/>
  <c r="L15" i="6"/>
  <c r="L17" i="6"/>
  <c r="L20" i="6"/>
  <c r="L14" i="6"/>
  <c r="L16" i="6"/>
  <c r="L19" i="6"/>
  <c r="L34" i="3"/>
  <c r="L35" i="3"/>
  <c r="L36" i="3"/>
  <c r="L37" i="3"/>
  <c r="L38" i="3"/>
  <c r="L39" i="3"/>
  <c r="L40" i="3"/>
  <c r="L41" i="3"/>
  <c r="K137" i="3"/>
  <c r="K11" i="1"/>
  <c r="K32" i="1"/>
  <c r="K35" i="6"/>
  <c r="K37" i="6"/>
  <c r="K40" i="6"/>
  <c r="K36" i="6"/>
  <c r="K38" i="6"/>
  <c r="K14" i="6"/>
  <c r="K16" i="6"/>
  <c r="K15" i="6"/>
  <c r="K17" i="6"/>
  <c r="K34" i="3"/>
  <c r="K37" i="3"/>
  <c r="K39" i="3"/>
  <c r="K41" i="3"/>
  <c r="K35" i="3"/>
  <c r="K36" i="3"/>
  <c r="K38" i="3"/>
  <c r="K40" i="3"/>
  <c r="J142" i="1"/>
  <c r="J141" i="1"/>
  <c r="J137" i="3"/>
  <c r="J32" i="1"/>
  <c r="J136" i="1"/>
  <c r="J11" i="1"/>
  <c r="J35" i="6"/>
  <c r="J37" i="6"/>
  <c r="J40" i="6"/>
  <c r="J36" i="6"/>
  <c r="J38" i="6"/>
  <c r="J15" i="6"/>
  <c r="J17" i="6"/>
  <c r="J14" i="6"/>
  <c r="J16" i="6"/>
  <c r="J19" i="6"/>
  <c r="J34" i="3"/>
  <c r="J35" i="3"/>
  <c r="J36" i="3"/>
  <c r="J37" i="3"/>
  <c r="J38" i="3"/>
  <c r="J39" i="3"/>
  <c r="J40" i="3"/>
  <c r="J41" i="3"/>
  <c r="J115" i="1"/>
  <c r="J123" i="1" s="1"/>
  <c r="J132" i="1" s="1"/>
  <c r="I148" i="3"/>
  <c r="I26" i="1"/>
  <c r="I148" i="2"/>
  <c r="I5" i="1"/>
  <c r="I42" i="1"/>
  <c r="I147" i="3"/>
  <c r="I25" i="1"/>
  <c r="I147" i="2"/>
  <c r="I4" i="1"/>
  <c r="I36" i="6"/>
  <c r="I38" i="6"/>
  <c r="I35" i="6"/>
  <c r="I37" i="6"/>
  <c r="I40" i="6"/>
  <c r="I15" i="6"/>
  <c r="I17" i="6"/>
  <c r="I20" i="6"/>
  <c r="I14" i="6"/>
  <c r="I16" i="6"/>
  <c r="I19" i="6"/>
  <c r="I35" i="3"/>
  <c r="I36" i="3"/>
  <c r="I38" i="3"/>
  <c r="I40" i="3"/>
  <c r="I34" i="3"/>
  <c r="I37" i="3"/>
  <c r="I39" i="3"/>
  <c r="I41" i="3"/>
  <c r="I146" i="3"/>
  <c r="I24" i="1"/>
  <c r="I134" i="2"/>
  <c r="I136" i="2" s="1"/>
  <c r="I13" i="1"/>
  <c r="I146" i="2"/>
  <c r="I3" i="1"/>
  <c r="H148" i="3"/>
  <c r="H26" i="1"/>
  <c r="H148" i="2"/>
  <c r="H5" i="1"/>
  <c r="H42" i="1"/>
  <c r="H73" i="3"/>
  <c r="H147" i="3"/>
  <c r="H25" i="1"/>
  <c r="H147" i="2"/>
  <c r="H4" i="1"/>
  <c r="H36" i="6"/>
  <c r="H38" i="6"/>
  <c r="H35" i="6"/>
  <c r="H37" i="6"/>
  <c r="H15" i="6"/>
  <c r="H17" i="6"/>
  <c r="H20" i="6"/>
  <c r="H14" i="6"/>
  <c r="H16" i="6"/>
  <c r="H34" i="3"/>
  <c r="H35" i="3"/>
  <c r="H36" i="3"/>
  <c r="H37" i="3"/>
  <c r="H38" i="3"/>
  <c r="H39" i="3"/>
  <c r="H40" i="3"/>
  <c r="H41" i="3"/>
  <c r="H146" i="3"/>
  <c r="H24" i="1"/>
  <c r="H134" i="2"/>
  <c r="H137" i="2" s="1"/>
  <c r="H13" i="1"/>
  <c r="H146" i="2"/>
  <c r="H3" i="1"/>
  <c r="G122" i="1"/>
  <c r="G153" i="3"/>
  <c r="G31" i="1"/>
  <c r="G153" i="2"/>
  <c r="G10" i="1"/>
  <c r="G121" i="1"/>
  <c r="G152" i="3"/>
  <c r="G30" i="1"/>
  <c r="G152" i="2"/>
  <c r="G9" i="1"/>
  <c r="G151" i="3"/>
  <c r="G29" i="1"/>
  <c r="G151" i="2"/>
  <c r="G8" i="1"/>
  <c r="G119" i="1"/>
  <c r="G150" i="3"/>
  <c r="G28" i="1"/>
  <c r="G150" i="2"/>
  <c r="G7" i="1"/>
  <c r="G118" i="1"/>
  <c r="G149" i="3"/>
  <c r="G27" i="1"/>
  <c r="G149" i="2"/>
  <c r="G6" i="1"/>
  <c r="G117" i="1"/>
  <c r="G148" i="3"/>
  <c r="G26" i="1"/>
  <c r="G148" i="2"/>
  <c r="G5" i="1"/>
  <c r="G42" i="1"/>
  <c r="N35" i="1"/>
  <c r="G147" i="3"/>
  <c r="G25" i="1"/>
  <c r="G147" i="2"/>
  <c r="G4" i="1"/>
  <c r="G36" i="6"/>
  <c r="G38" i="6"/>
  <c r="G35" i="6"/>
  <c r="G37" i="6"/>
  <c r="G40" i="6"/>
  <c r="G13" i="6"/>
  <c r="G15" i="6"/>
  <c r="G17" i="6"/>
  <c r="G20" i="6"/>
  <c r="G14" i="6"/>
  <c r="G16" i="6"/>
  <c r="G19" i="6"/>
  <c r="G35" i="3"/>
  <c r="G36" i="3"/>
  <c r="G38" i="3"/>
  <c r="G40" i="3"/>
  <c r="G34" i="3"/>
  <c r="G37" i="3"/>
  <c r="G39" i="3"/>
  <c r="G41" i="3"/>
  <c r="G146" i="3"/>
  <c r="G24" i="1"/>
  <c r="G22" i="3"/>
  <c r="G134" i="2"/>
  <c r="G124" i="2" s="1"/>
  <c r="G13" i="1"/>
  <c r="G146" i="2"/>
  <c r="G3" i="1"/>
  <c r="F148" i="3"/>
  <c r="F26" i="1"/>
  <c r="F148" i="2"/>
  <c r="F5" i="1"/>
  <c r="F42" i="1"/>
  <c r="F22" i="3"/>
  <c r="N127" i="3"/>
  <c r="F147" i="3"/>
  <c r="F25" i="1"/>
  <c r="F147" i="2"/>
  <c r="F4" i="1"/>
  <c r="F35" i="6"/>
  <c r="F37" i="6"/>
  <c r="F36" i="6"/>
  <c r="F38" i="6"/>
  <c r="F35" i="3"/>
  <c r="F36" i="3"/>
  <c r="F37" i="3"/>
  <c r="F38" i="3"/>
  <c r="F39" i="3"/>
  <c r="F40" i="3"/>
  <c r="F41" i="3"/>
  <c r="F146" i="3"/>
  <c r="F24" i="1"/>
  <c r="F134" i="2"/>
  <c r="F136" i="2" s="1"/>
  <c r="F13" i="1"/>
  <c r="F146" i="2"/>
  <c r="F3" i="1"/>
  <c r="E101" i="1"/>
  <c r="E122" i="1"/>
  <c r="E121" i="1"/>
  <c r="E152" i="2"/>
  <c r="E9" i="1"/>
  <c r="E100" i="1" s="1"/>
  <c r="E119" i="1"/>
  <c r="E151" i="2"/>
  <c r="E8" i="1"/>
  <c r="E99" i="1" s="1"/>
  <c r="E150" i="2"/>
  <c r="E7" i="1"/>
  <c r="E97" i="1"/>
  <c r="E118" i="1"/>
  <c r="N129" i="2"/>
  <c r="E117" i="1"/>
  <c r="E148" i="2"/>
  <c r="E5" i="1"/>
  <c r="E147" i="3"/>
  <c r="E25" i="1"/>
  <c r="N11" i="3"/>
  <c r="N16" i="3" s="1"/>
  <c r="E147" i="2"/>
  <c r="E4" i="1"/>
  <c r="E36" i="6"/>
  <c r="E38" i="6"/>
  <c r="E35" i="6"/>
  <c r="E37" i="6"/>
  <c r="E40" i="6"/>
  <c r="E14" i="6"/>
  <c r="E16" i="6"/>
  <c r="E19" i="6"/>
  <c r="E15" i="6"/>
  <c r="E17" i="6"/>
  <c r="E20" i="6"/>
  <c r="E34" i="3"/>
  <c r="E35" i="3"/>
  <c r="E36" i="3"/>
  <c r="E38" i="3"/>
  <c r="E40" i="3"/>
  <c r="E37" i="3"/>
  <c r="E39" i="3"/>
  <c r="E41" i="3"/>
  <c r="E146" i="3"/>
  <c r="E24" i="1"/>
  <c r="E13" i="1"/>
  <c r="E134" i="2"/>
  <c r="D151" i="2"/>
  <c r="D68" i="2"/>
  <c r="D148" i="3"/>
  <c r="D70" i="2"/>
  <c r="D66" i="2"/>
  <c r="D71" i="2"/>
  <c r="D69" i="2"/>
  <c r="D67" i="2"/>
  <c r="D36" i="6"/>
  <c r="D38" i="6"/>
  <c r="D35" i="6"/>
  <c r="D37" i="6"/>
  <c r="D40" i="6"/>
  <c r="D14" i="6"/>
  <c r="D16" i="6"/>
  <c r="D15" i="6"/>
  <c r="D17" i="6"/>
  <c r="D34" i="3"/>
  <c r="D35" i="3"/>
  <c r="D36" i="3"/>
  <c r="D37" i="3"/>
  <c r="D38" i="3"/>
  <c r="D39" i="3"/>
  <c r="D40" i="3"/>
  <c r="D41" i="3"/>
  <c r="D146" i="3"/>
  <c r="D113" i="3"/>
  <c r="D116" i="3" s="1"/>
  <c r="C118" i="2"/>
  <c r="C120" i="2"/>
  <c r="C122" i="2"/>
  <c r="C117" i="2"/>
  <c r="C119" i="2"/>
  <c r="C121" i="2"/>
  <c r="C115" i="2"/>
  <c r="C36" i="6"/>
  <c r="C38" i="6"/>
  <c r="C35" i="6"/>
  <c r="C37" i="6"/>
  <c r="C40" i="6"/>
  <c r="C13" i="6"/>
  <c r="C15" i="6"/>
  <c r="C17" i="6"/>
  <c r="C20" i="6"/>
  <c r="C14" i="6"/>
  <c r="C16" i="6"/>
  <c r="C19" i="6"/>
  <c r="C85" i="3"/>
  <c r="C64" i="3"/>
  <c r="C37" i="3"/>
  <c r="C39" i="3"/>
  <c r="C41" i="3"/>
  <c r="C34" i="3"/>
  <c r="C35" i="3"/>
  <c r="C36" i="3"/>
  <c r="C38" i="3"/>
  <c r="C40" i="3"/>
  <c r="C73" i="2"/>
  <c r="C22" i="2"/>
  <c r="B134" i="2"/>
  <c r="B143" i="2" s="1"/>
  <c r="B150" i="2"/>
  <c r="B113" i="2"/>
  <c r="B121" i="2" s="1"/>
  <c r="B134" i="3"/>
  <c r="B136" i="3" s="1"/>
  <c r="B22" i="4"/>
  <c r="B41" i="6"/>
  <c r="B36" i="6"/>
  <c r="B38" i="6"/>
  <c r="B35" i="6"/>
  <c r="B37" i="6"/>
  <c r="B40" i="6"/>
  <c r="B22" i="6"/>
  <c r="B19" i="6"/>
  <c r="B14" i="6"/>
  <c r="B88" i="3"/>
  <c r="B85" i="3"/>
  <c r="B66" i="3"/>
  <c r="B64" i="3"/>
  <c r="N105" i="3"/>
  <c r="B146" i="3"/>
  <c r="G12" i="5"/>
  <c r="B92" i="2"/>
  <c r="B90" i="2"/>
  <c r="B88" i="2"/>
  <c r="E85" i="2"/>
  <c r="D91" i="2"/>
  <c r="D89" i="2"/>
  <c r="D87" i="2"/>
  <c r="D86" i="2"/>
  <c r="E91" i="2"/>
  <c r="E89" i="2"/>
  <c r="E87" i="2"/>
  <c r="E86" i="2"/>
  <c r="B91" i="2"/>
  <c r="B89" i="2"/>
  <c r="B87" i="2"/>
  <c r="D85" i="2"/>
  <c r="D92" i="2"/>
  <c r="D90" i="2"/>
  <c r="D88" i="2"/>
  <c r="E92" i="2"/>
  <c r="E90" i="2"/>
  <c r="E88" i="2"/>
  <c r="M35" i="2"/>
  <c r="M36" i="2"/>
  <c r="M38" i="2"/>
  <c r="M40" i="2"/>
  <c r="L34" i="2"/>
  <c r="M41" i="2"/>
  <c r="M37" i="2"/>
  <c r="M39" i="2"/>
  <c r="M34" i="2"/>
  <c r="N111" i="2"/>
  <c r="N109" i="2"/>
  <c r="N107" i="2"/>
  <c r="B146" i="2"/>
  <c r="C140" i="1"/>
  <c r="M12" i="5"/>
  <c r="M7" i="5"/>
  <c r="M6" i="5"/>
  <c r="M141" i="2"/>
  <c r="M139" i="3"/>
  <c r="M140" i="3"/>
  <c r="M138" i="2"/>
  <c r="M139" i="2"/>
  <c r="M143" i="2"/>
  <c r="M140" i="2"/>
  <c r="M143" i="3"/>
  <c r="M136" i="3"/>
  <c r="M141" i="3"/>
  <c r="M138" i="3"/>
  <c r="M142" i="3"/>
  <c r="M137" i="3"/>
  <c r="M142" i="2"/>
  <c r="M137" i="2"/>
  <c r="M34" i="6"/>
  <c r="M41" i="6"/>
  <c r="M13" i="6"/>
  <c r="M20" i="6"/>
  <c r="M13" i="3"/>
  <c r="M16" i="3"/>
  <c r="M18" i="3"/>
  <c r="M20" i="3"/>
  <c r="M14" i="3"/>
  <c r="M15" i="3"/>
  <c r="M17" i="3"/>
  <c r="M19" i="3"/>
  <c r="M37" i="4"/>
  <c r="M39" i="4"/>
  <c r="M41" i="4"/>
  <c r="M35" i="4"/>
  <c r="M36" i="4"/>
  <c r="M38" i="4"/>
  <c r="M40" i="4"/>
  <c r="M34" i="4"/>
  <c r="M22" i="4"/>
  <c r="M16" i="4"/>
  <c r="M18" i="4"/>
  <c r="M20" i="4"/>
  <c r="M14" i="4"/>
  <c r="M15" i="4"/>
  <c r="M17" i="4"/>
  <c r="M19" i="4"/>
  <c r="M13" i="4"/>
  <c r="M88" i="3"/>
  <c r="M90" i="3"/>
  <c r="M92" i="3"/>
  <c r="M86" i="3"/>
  <c r="M87" i="3"/>
  <c r="M89" i="3"/>
  <c r="M91" i="3"/>
  <c r="M85" i="3"/>
  <c r="M65" i="3"/>
  <c r="M66" i="3"/>
  <c r="M68" i="3"/>
  <c r="M70" i="3"/>
  <c r="M64" i="3"/>
  <c r="M67" i="3"/>
  <c r="M69" i="3"/>
  <c r="M71" i="3"/>
  <c r="M118" i="3"/>
  <c r="M120" i="3"/>
  <c r="M122" i="3"/>
  <c r="M117" i="3"/>
  <c r="M119" i="3"/>
  <c r="M121" i="3"/>
  <c r="M115" i="3"/>
  <c r="M88" i="2"/>
  <c r="M90" i="2"/>
  <c r="M92" i="2"/>
  <c r="M86" i="2"/>
  <c r="M87" i="2"/>
  <c r="M89" i="2"/>
  <c r="M91" i="2"/>
  <c r="M65" i="2"/>
  <c r="M66" i="2"/>
  <c r="M68" i="2"/>
  <c r="M70" i="2"/>
  <c r="M67" i="2"/>
  <c r="M69" i="2"/>
  <c r="M71" i="2"/>
  <c r="M14" i="2"/>
  <c r="M15" i="2"/>
  <c r="M17" i="2"/>
  <c r="M19" i="2"/>
  <c r="M16" i="2"/>
  <c r="M18" i="2"/>
  <c r="M20" i="2"/>
  <c r="L12" i="5"/>
  <c r="L7" i="5"/>
  <c r="L41" i="6"/>
  <c r="L34" i="6"/>
  <c r="L22" i="6"/>
  <c r="L85" i="2"/>
  <c r="L88" i="2"/>
  <c r="L90" i="2"/>
  <c r="L92" i="2"/>
  <c r="L86" i="2"/>
  <c r="L87" i="2"/>
  <c r="L89" i="2"/>
  <c r="L91" i="2"/>
  <c r="L14" i="4"/>
  <c r="L15" i="4"/>
  <c r="L17" i="4"/>
  <c r="L19" i="4"/>
  <c r="L13" i="4"/>
  <c r="L16" i="4"/>
  <c r="L18" i="4"/>
  <c r="L20" i="4"/>
  <c r="L22" i="4"/>
  <c r="L86" i="3"/>
  <c r="L87" i="3"/>
  <c r="L89" i="3"/>
  <c r="L91" i="3"/>
  <c r="L85" i="3"/>
  <c r="L88" i="3"/>
  <c r="L90" i="3"/>
  <c r="L92" i="3"/>
  <c r="L67" i="3"/>
  <c r="L69" i="3"/>
  <c r="L71" i="3"/>
  <c r="L65" i="3"/>
  <c r="L66" i="3"/>
  <c r="L68" i="3"/>
  <c r="L70" i="3"/>
  <c r="L64" i="3"/>
  <c r="L138" i="3"/>
  <c r="L140" i="3"/>
  <c r="L142" i="3"/>
  <c r="L136" i="3"/>
  <c r="L139" i="3"/>
  <c r="L141" i="3"/>
  <c r="L143" i="3"/>
  <c r="L14" i="3"/>
  <c r="L15" i="3"/>
  <c r="L17" i="3"/>
  <c r="L19" i="3"/>
  <c r="L13" i="3"/>
  <c r="L16" i="3"/>
  <c r="L18" i="3"/>
  <c r="L20" i="3"/>
  <c r="L67" i="2"/>
  <c r="L69" i="2"/>
  <c r="L71" i="2"/>
  <c r="L65" i="2"/>
  <c r="L66" i="2"/>
  <c r="L68" i="2"/>
  <c r="L70" i="2"/>
  <c r="L64" i="2"/>
  <c r="L35" i="2"/>
  <c r="L36" i="2"/>
  <c r="L38" i="2"/>
  <c r="L40" i="2"/>
  <c r="L37" i="2"/>
  <c r="L39" i="2"/>
  <c r="L41" i="2"/>
  <c r="L138" i="2"/>
  <c r="L140" i="2"/>
  <c r="L142" i="2"/>
  <c r="L136" i="2"/>
  <c r="L139" i="2"/>
  <c r="L141" i="2"/>
  <c r="L143" i="2"/>
  <c r="L16" i="2"/>
  <c r="L18" i="2"/>
  <c r="L20" i="2"/>
  <c r="L14" i="2"/>
  <c r="L15" i="2"/>
  <c r="L17" i="2"/>
  <c r="L19" i="2"/>
  <c r="L13" i="2"/>
  <c r="K12" i="5"/>
  <c r="K7" i="5"/>
  <c r="K6" i="5"/>
  <c r="K139" i="2"/>
  <c r="K143" i="2"/>
  <c r="K136" i="3"/>
  <c r="K140" i="3"/>
  <c r="K139" i="3"/>
  <c r="K136" i="2"/>
  <c r="K141" i="2"/>
  <c r="K138" i="2"/>
  <c r="K142" i="2"/>
  <c r="K137" i="2"/>
  <c r="K142" i="3"/>
  <c r="K141" i="3"/>
  <c r="K143" i="3"/>
  <c r="K41" i="6"/>
  <c r="K34" i="6"/>
  <c r="K13" i="6"/>
  <c r="K20" i="6"/>
  <c r="K35" i="4"/>
  <c r="K36" i="4"/>
  <c r="K38" i="4"/>
  <c r="K40" i="4"/>
  <c r="K34" i="4"/>
  <c r="K37" i="4"/>
  <c r="K39" i="4"/>
  <c r="K41" i="4"/>
  <c r="K16" i="4"/>
  <c r="K18" i="4"/>
  <c r="K20" i="4"/>
  <c r="K14" i="4"/>
  <c r="K15" i="4"/>
  <c r="K17" i="4"/>
  <c r="K19" i="4"/>
  <c r="K13" i="4"/>
  <c r="K86" i="3"/>
  <c r="K87" i="3"/>
  <c r="K89" i="3"/>
  <c r="K91" i="3"/>
  <c r="K85" i="3"/>
  <c r="K88" i="3"/>
  <c r="K90" i="3"/>
  <c r="K92" i="3"/>
  <c r="K67" i="3"/>
  <c r="K69" i="3"/>
  <c r="K71" i="3"/>
  <c r="K65" i="3"/>
  <c r="K66" i="3"/>
  <c r="K68" i="3"/>
  <c r="K70" i="3"/>
  <c r="K64" i="3"/>
  <c r="K14" i="3"/>
  <c r="K15" i="3"/>
  <c r="K17" i="3"/>
  <c r="K19" i="3"/>
  <c r="K13" i="3"/>
  <c r="K16" i="3"/>
  <c r="K18" i="3"/>
  <c r="K20" i="3"/>
  <c r="K117" i="3"/>
  <c r="K119" i="3"/>
  <c r="K121" i="3"/>
  <c r="K115" i="3"/>
  <c r="K118" i="3"/>
  <c r="K120" i="3"/>
  <c r="K122" i="3"/>
  <c r="K88" i="2"/>
  <c r="K90" i="2"/>
  <c r="K92" i="2"/>
  <c r="K86" i="2"/>
  <c r="K87" i="2"/>
  <c r="K89" i="2"/>
  <c r="K91" i="2"/>
  <c r="K85" i="2"/>
  <c r="K65" i="2"/>
  <c r="K66" i="2"/>
  <c r="K68" i="2"/>
  <c r="K70" i="2"/>
  <c r="K64" i="2"/>
  <c r="K67" i="2"/>
  <c r="K69" i="2"/>
  <c r="K71" i="2"/>
  <c r="K37" i="2"/>
  <c r="K39" i="2"/>
  <c r="K41" i="2"/>
  <c r="K35" i="2"/>
  <c r="K36" i="2"/>
  <c r="K40" i="2"/>
  <c r="K34" i="2"/>
  <c r="K16" i="2"/>
  <c r="K18" i="2"/>
  <c r="K20" i="2"/>
  <c r="K14" i="2"/>
  <c r="K15" i="2"/>
  <c r="K17" i="2"/>
  <c r="K19" i="2"/>
  <c r="K13" i="2"/>
  <c r="K22" i="4"/>
  <c r="J12" i="5"/>
  <c r="J7" i="5"/>
  <c r="J6" i="5"/>
  <c r="J138" i="2"/>
  <c r="J141" i="3"/>
  <c r="J139" i="3"/>
  <c r="J143" i="3"/>
  <c r="J140" i="3"/>
  <c r="J138" i="3"/>
  <c r="J142" i="3"/>
  <c r="J141" i="2"/>
  <c r="J142" i="2"/>
  <c r="J139" i="2"/>
  <c r="J143" i="2"/>
  <c r="J140" i="2"/>
  <c r="J137" i="2"/>
  <c r="J136" i="3"/>
  <c r="J136" i="2"/>
  <c r="J34" i="6"/>
  <c r="J41" i="6"/>
  <c r="J22" i="6"/>
  <c r="J20" i="6"/>
  <c r="J13" i="6"/>
  <c r="J37" i="4"/>
  <c r="J39" i="4"/>
  <c r="J41" i="4"/>
  <c r="J35" i="4"/>
  <c r="J36" i="4"/>
  <c r="J38" i="4"/>
  <c r="J40" i="4"/>
  <c r="J34" i="4"/>
  <c r="J22" i="4"/>
  <c r="J14" i="4"/>
  <c r="J15" i="4"/>
  <c r="J17" i="4"/>
  <c r="J19" i="4"/>
  <c r="J13" i="4"/>
  <c r="J16" i="4"/>
  <c r="J18" i="4"/>
  <c r="J20" i="4"/>
  <c r="J88" i="3"/>
  <c r="J90" i="3"/>
  <c r="J92" i="3"/>
  <c r="J86" i="3"/>
  <c r="J87" i="3"/>
  <c r="J89" i="3"/>
  <c r="J91" i="3"/>
  <c r="J85" i="3"/>
  <c r="J65" i="3"/>
  <c r="J66" i="3"/>
  <c r="J68" i="3"/>
  <c r="J70" i="3"/>
  <c r="J64" i="3"/>
  <c r="J67" i="3"/>
  <c r="J69" i="3"/>
  <c r="J71" i="3"/>
  <c r="J88" i="2"/>
  <c r="J90" i="2"/>
  <c r="J92" i="2"/>
  <c r="J86" i="2"/>
  <c r="J87" i="2"/>
  <c r="J89" i="2"/>
  <c r="J91" i="2"/>
  <c r="J85" i="2"/>
  <c r="J118" i="2"/>
  <c r="J122" i="2"/>
  <c r="J119" i="2"/>
  <c r="J115" i="2"/>
  <c r="J120" i="2"/>
  <c r="J117" i="2"/>
  <c r="J121" i="2"/>
  <c r="J116" i="2"/>
  <c r="J65" i="2"/>
  <c r="J66" i="2"/>
  <c r="J68" i="2"/>
  <c r="J70" i="2"/>
  <c r="J64" i="2"/>
  <c r="J67" i="2"/>
  <c r="J69" i="2"/>
  <c r="J71" i="2"/>
  <c r="J39" i="2"/>
  <c r="J41" i="2"/>
  <c r="J35" i="2"/>
  <c r="J36" i="2"/>
  <c r="J38" i="2"/>
  <c r="J40" i="2"/>
  <c r="J34" i="2"/>
  <c r="J37" i="2"/>
  <c r="J22" i="2"/>
  <c r="J16" i="3"/>
  <c r="J18" i="3"/>
  <c r="J20" i="3"/>
  <c r="J19" i="3"/>
  <c r="J14" i="3"/>
  <c r="J15" i="3"/>
  <c r="J17" i="3"/>
  <c r="J13" i="3"/>
  <c r="N107" i="3"/>
  <c r="I12" i="5"/>
  <c r="I6" i="5"/>
  <c r="I153" i="3"/>
  <c r="I153" i="2"/>
  <c r="I152" i="3"/>
  <c r="I152" i="2"/>
  <c r="I73" i="2"/>
  <c r="I151" i="2"/>
  <c r="I150" i="3"/>
  <c r="I150" i="2"/>
  <c r="C139" i="1"/>
  <c r="I134" i="3"/>
  <c r="I149" i="3"/>
  <c r="I149" i="2"/>
  <c r="I41" i="6"/>
  <c r="I34" i="6"/>
  <c r="I13" i="6"/>
  <c r="I70" i="2"/>
  <c r="I68" i="2"/>
  <c r="I66" i="2"/>
  <c r="I65" i="2"/>
  <c r="I71" i="2"/>
  <c r="I69" i="2"/>
  <c r="I67" i="2"/>
  <c r="I34" i="4"/>
  <c r="I40" i="4"/>
  <c r="I38" i="4"/>
  <c r="I36" i="4"/>
  <c r="I35" i="4"/>
  <c r="I41" i="4"/>
  <c r="I39" i="4"/>
  <c r="I37" i="4"/>
  <c r="I20" i="4"/>
  <c r="I18" i="4"/>
  <c r="I16" i="4"/>
  <c r="I13" i="4"/>
  <c r="I19" i="4"/>
  <c r="I17" i="4"/>
  <c r="I15" i="4"/>
  <c r="I85" i="3"/>
  <c r="I91" i="3"/>
  <c r="I89" i="3"/>
  <c r="I87" i="3"/>
  <c r="I86" i="3"/>
  <c r="I92" i="3"/>
  <c r="I90" i="3"/>
  <c r="I88" i="3"/>
  <c r="I71" i="3"/>
  <c r="I69" i="3"/>
  <c r="I67" i="3"/>
  <c r="I64" i="3"/>
  <c r="I70" i="3"/>
  <c r="I68" i="3"/>
  <c r="I66" i="3"/>
  <c r="I20" i="3"/>
  <c r="I18" i="3"/>
  <c r="I16" i="3"/>
  <c r="I13" i="3"/>
  <c r="I19" i="3"/>
  <c r="I17" i="3"/>
  <c r="I15" i="3"/>
  <c r="I85" i="2"/>
  <c r="I91" i="2"/>
  <c r="I89" i="2"/>
  <c r="I87" i="2"/>
  <c r="I86" i="2"/>
  <c r="I92" i="2"/>
  <c r="I90" i="2"/>
  <c r="I88" i="2"/>
  <c r="I118" i="2"/>
  <c r="I34" i="2"/>
  <c r="I40" i="2"/>
  <c r="I38" i="2"/>
  <c r="I36" i="2"/>
  <c r="I35" i="2"/>
  <c r="I41" i="2"/>
  <c r="I39" i="2"/>
  <c r="I37" i="2"/>
  <c r="I120" i="2"/>
  <c r="I122" i="2"/>
  <c r="I117" i="2"/>
  <c r="I119" i="2"/>
  <c r="I121" i="2"/>
  <c r="I115" i="2"/>
  <c r="I13" i="2"/>
  <c r="I19" i="2"/>
  <c r="I17" i="2"/>
  <c r="I15" i="2"/>
  <c r="I14" i="2"/>
  <c r="I116" i="2"/>
  <c r="I20" i="2"/>
  <c r="I18" i="2"/>
  <c r="I16" i="2"/>
  <c r="I22" i="4"/>
  <c r="H12" i="5"/>
  <c r="H6" i="5"/>
  <c r="H153" i="3"/>
  <c r="H153" i="2"/>
  <c r="H152" i="3"/>
  <c r="H152" i="2"/>
  <c r="H151" i="3"/>
  <c r="H151" i="2"/>
  <c r="H150" i="3"/>
  <c r="H150" i="2"/>
  <c r="H149" i="3"/>
  <c r="H134" i="3"/>
  <c r="H138" i="3" s="1"/>
  <c r="H149" i="2"/>
  <c r="H34" i="6"/>
  <c r="H22" i="6"/>
  <c r="H41" i="6"/>
  <c r="H13" i="6"/>
  <c r="H73" i="2"/>
  <c r="H22" i="4"/>
  <c r="H41" i="4"/>
  <c r="H39" i="4"/>
  <c r="H37" i="4"/>
  <c r="H34" i="4"/>
  <c r="H40" i="4"/>
  <c r="H38" i="4"/>
  <c r="H36" i="4"/>
  <c r="H13" i="4"/>
  <c r="H19" i="4"/>
  <c r="H17" i="4"/>
  <c r="H15" i="4"/>
  <c r="H14" i="4"/>
  <c r="H20" i="4"/>
  <c r="H18" i="4"/>
  <c r="H16" i="4"/>
  <c r="H92" i="3"/>
  <c r="H90" i="3"/>
  <c r="H88" i="3"/>
  <c r="H85" i="3"/>
  <c r="H91" i="3"/>
  <c r="H89" i="3"/>
  <c r="H87" i="3"/>
  <c r="H20" i="3"/>
  <c r="H18" i="3"/>
  <c r="H16" i="3"/>
  <c r="H13" i="3"/>
  <c r="H19" i="3"/>
  <c r="H17" i="3"/>
  <c r="H15" i="3"/>
  <c r="H85" i="2"/>
  <c r="H91" i="2"/>
  <c r="H89" i="2"/>
  <c r="H87" i="2"/>
  <c r="H86" i="2"/>
  <c r="H92" i="2"/>
  <c r="H90" i="2"/>
  <c r="H88" i="2"/>
  <c r="H71" i="2"/>
  <c r="H69" i="2"/>
  <c r="H67" i="2"/>
  <c r="H64" i="2"/>
  <c r="H70" i="2"/>
  <c r="H68" i="2"/>
  <c r="H66" i="2"/>
  <c r="H35" i="2"/>
  <c r="H41" i="2"/>
  <c r="H39" i="2"/>
  <c r="H37" i="2"/>
  <c r="H34" i="2"/>
  <c r="H40" i="2"/>
  <c r="H38" i="2"/>
  <c r="H118" i="2"/>
  <c r="H120" i="2"/>
  <c r="H122" i="2"/>
  <c r="H117" i="2"/>
  <c r="H119" i="2"/>
  <c r="H121" i="2"/>
  <c r="H115" i="2"/>
  <c r="H14" i="2"/>
  <c r="H20" i="2"/>
  <c r="H18" i="2"/>
  <c r="H16" i="2"/>
  <c r="H116" i="2"/>
  <c r="H13" i="2"/>
  <c r="H19" i="2"/>
  <c r="H17" i="2"/>
  <c r="H15" i="2"/>
  <c r="H64" i="3"/>
  <c r="H70" i="3"/>
  <c r="H68" i="3"/>
  <c r="H66" i="3"/>
  <c r="H65" i="3"/>
  <c r="H71" i="3"/>
  <c r="H69" i="3"/>
  <c r="H67" i="3"/>
  <c r="H22" i="3"/>
  <c r="G6" i="5"/>
  <c r="G34" i="6"/>
  <c r="G41" i="6"/>
  <c r="G35" i="2"/>
  <c r="G34" i="2"/>
  <c r="G41" i="2"/>
  <c r="G40" i="2"/>
  <c r="G39" i="2"/>
  <c r="G38" i="2"/>
  <c r="G37" i="2"/>
  <c r="G36" i="2"/>
  <c r="G14" i="2"/>
  <c r="G13" i="2"/>
  <c r="G20" i="2"/>
  <c r="G19" i="2"/>
  <c r="G18" i="2"/>
  <c r="G17" i="2"/>
  <c r="G16" i="2"/>
  <c r="G15" i="2"/>
  <c r="G34" i="4"/>
  <c r="G41" i="4"/>
  <c r="G40" i="4"/>
  <c r="G39" i="4"/>
  <c r="G38" i="4"/>
  <c r="G37" i="4"/>
  <c r="G36" i="4"/>
  <c r="G13" i="4"/>
  <c r="G20" i="4"/>
  <c r="G19" i="4"/>
  <c r="G18" i="4"/>
  <c r="G17" i="4"/>
  <c r="G16" i="4"/>
  <c r="G15" i="4"/>
  <c r="G14" i="4"/>
  <c r="G86" i="3"/>
  <c r="G85" i="3"/>
  <c r="G92" i="3"/>
  <c r="G91" i="3"/>
  <c r="G90" i="3"/>
  <c r="G89" i="3"/>
  <c r="G88" i="3"/>
  <c r="G87" i="3"/>
  <c r="G65" i="3"/>
  <c r="G64" i="3"/>
  <c r="G71" i="3"/>
  <c r="G70" i="3"/>
  <c r="G69" i="3"/>
  <c r="G68" i="3"/>
  <c r="G67" i="3"/>
  <c r="G66" i="3"/>
  <c r="G134" i="3"/>
  <c r="G14" i="3"/>
  <c r="G13" i="3"/>
  <c r="G20" i="3"/>
  <c r="G19" i="3"/>
  <c r="G18" i="3"/>
  <c r="G17" i="3"/>
  <c r="G16" i="3"/>
  <c r="G15" i="3"/>
  <c r="G86" i="2"/>
  <c r="G85" i="2"/>
  <c r="G92" i="2"/>
  <c r="G91" i="2"/>
  <c r="G90" i="2"/>
  <c r="G89" i="2"/>
  <c r="G88" i="2"/>
  <c r="G87" i="2"/>
  <c r="G65" i="2"/>
  <c r="G64" i="2"/>
  <c r="G71" i="2"/>
  <c r="G70" i="2"/>
  <c r="G69" i="2"/>
  <c r="G68" i="2"/>
  <c r="G67" i="2"/>
  <c r="G66" i="2"/>
  <c r="G117" i="2"/>
  <c r="G118" i="2"/>
  <c r="G119" i="2"/>
  <c r="G120" i="2"/>
  <c r="G121" i="2"/>
  <c r="G122" i="2"/>
  <c r="G115" i="2"/>
  <c r="G116" i="2"/>
  <c r="F6" i="5"/>
  <c r="F153" i="3"/>
  <c r="F153" i="2"/>
  <c r="F152" i="3"/>
  <c r="F152" i="2"/>
  <c r="F151" i="3"/>
  <c r="F151" i="2"/>
  <c r="F150" i="3"/>
  <c r="F150" i="2"/>
  <c r="F149" i="3"/>
  <c r="F134" i="3"/>
  <c r="F138" i="3" s="1"/>
  <c r="F149" i="2"/>
  <c r="F41" i="6"/>
  <c r="F34" i="6"/>
  <c r="F85" i="2"/>
  <c r="F91" i="2"/>
  <c r="F89" i="2"/>
  <c r="F87" i="2"/>
  <c r="F86" i="2"/>
  <c r="F92" i="2"/>
  <c r="F90" i="2"/>
  <c r="F88" i="2"/>
  <c r="F73" i="2"/>
  <c r="F65" i="2"/>
  <c r="F71" i="2"/>
  <c r="F69" i="2"/>
  <c r="F67" i="2"/>
  <c r="F64" i="2"/>
  <c r="F70" i="2"/>
  <c r="F68" i="2"/>
  <c r="F41" i="4"/>
  <c r="F39" i="4"/>
  <c r="F37" i="4"/>
  <c r="F22" i="4"/>
  <c r="F34" i="4"/>
  <c r="F40" i="4"/>
  <c r="F38" i="4"/>
  <c r="F36" i="4"/>
  <c r="F13" i="4"/>
  <c r="F19" i="4"/>
  <c r="F17" i="4"/>
  <c r="F15" i="4"/>
  <c r="F14" i="4"/>
  <c r="F20" i="4"/>
  <c r="F18" i="4"/>
  <c r="F16" i="4"/>
  <c r="F92" i="3"/>
  <c r="F90" i="3"/>
  <c r="F88" i="3"/>
  <c r="F85" i="3"/>
  <c r="F91" i="3"/>
  <c r="F89" i="3"/>
  <c r="F87" i="3"/>
  <c r="F64" i="3"/>
  <c r="F70" i="3"/>
  <c r="F68" i="3"/>
  <c r="F66" i="3"/>
  <c r="F65" i="3"/>
  <c r="F71" i="3"/>
  <c r="F69" i="3"/>
  <c r="F67" i="3"/>
  <c r="F18" i="3"/>
  <c r="F16" i="3"/>
  <c r="F20" i="3"/>
  <c r="F19" i="3"/>
  <c r="F17" i="3"/>
  <c r="F15" i="3"/>
  <c r="F118" i="2"/>
  <c r="F41" i="2"/>
  <c r="F39" i="2"/>
  <c r="F37" i="2"/>
  <c r="F34" i="2"/>
  <c r="F40" i="2"/>
  <c r="F38" i="2"/>
  <c r="F36" i="2"/>
  <c r="F120" i="2"/>
  <c r="F122" i="2"/>
  <c r="F117" i="2"/>
  <c r="F119" i="2"/>
  <c r="F121" i="2"/>
  <c r="F115" i="2"/>
  <c r="F20" i="2"/>
  <c r="F18" i="2"/>
  <c r="F16" i="2"/>
  <c r="F116" i="2"/>
  <c r="F13" i="2"/>
  <c r="F19" i="2"/>
  <c r="F17" i="2"/>
  <c r="F15" i="2"/>
  <c r="F14" i="2"/>
  <c r="F73" i="3"/>
  <c r="E6" i="5"/>
  <c r="E153" i="3"/>
  <c r="E153" i="2"/>
  <c r="E152" i="3"/>
  <c r="E151" i="3"/>
  <c r="E150" i="3"/>
  <c r="E149" i="3"/>
  <c r="E134" i="3"/>
  <c r="E138" i="3" s="1"/>
  <c r="E149" i="2"/>
  <c r="E148" i="3"/>
  <c r="N46" i="2"/>
  <c r="E34" i="6"/>
  <c r="E41" i="6"/>
  <c r="E13" i="6"/>
  <c r="E41" i="4"/>
  <c r="E39" i="4"/>
  <c r="E37" i="4"/>
  <c r="E34" i="4"/>
  <c r="E40" i="4"/>
  <c r="E38" i="4"/>
  <c r="E36" i="4"/>
  <c r="E13" i="4"/>
  <c r="E19" i="4"/>
  <c r="E17" i="4"/>
  <c r="E15" i="4"/>
  <c r="E14" i="4"/>
  <c r="E20" i="4"/>
  <c r="E18" i="4"/>
  <c r="E16" i="4"/>
  <c r="E85" i="3"/>
  <c r="E91" i="3"/>
  <c r="E89" i="3"/>
  <c r="E87" i="3"/>
  <c r="E86" i="3"/>
  <c r="E92" i="3"/>
  <c r="E90" i="3"/>
  <c r="E88" i="3"/>
  <c r="E71" i="3"/>
  <c r="E69" i="3"/>
  <c r="E67" i="3"/>
  <c r="E64" i="3"/>
  <c r="E70" i="3"/>
  <c r="E68" i="3"/>
  <c r="E66" i="3"/>
  <c r="N106" i="3"/>
  <c r="E71" i="2"/>
  <c r="E69" i="2"/>
  <c r="E67" i="2"/>
  <c r="E65" i="2"/>
  <c r="E70" i="2"/>
  <c r="E68" i="2"/>
  <c r="E40" i="2"/>
  <c r="E38" i="2"/>
  <c r="E36" i="2"/>
  <c r="E35" i="2"/>
  <c r="E41" i="2"/>
  <c r="E39" i="2"/>
  <c r="E37" i="2"/>
  <c r="E19" i="2"/>
  <c r="E17" i="2"/>
  <c r="E15" i="2"/>
  <c r="E14" i="2"/>
  <c r="E20" i="2"/>
  <c r="E18" i="2"/>
  <c r="E16" i="2"/>
  <c r="E22" i="4"/>
  <c r="L73" i="3"/>
  <c r="M73" i="3"/>
  <c r="E73" i="3"/>
  <c r="G73" i="3"/>
  <c r="E13" i="3"/>
  <c r="E19" i="3"/>
  <c r="E17" i="3"/>
  <c r="E15" i="3"/>
  <c r="E14" i="3"/>
  <c r="I22" i="3"/>
  <c r="E20" i="3"/>
  <c r="E18" i="3"/>
  <c r="E16" i="3"/>
  <c r="E22" i="3"/>
  <c r="D6" i="5"/>
  <c r="D153" i="3"/>
  <c r="D153" i="2"/>
  <c r="D152" i="3"/>
  <c r="D152" i="2"/>
  <c r="D151" i="3"/>
  <c r="N49" i="2"/>
  <c r="D113" i="2"/>
  <c r="D117" i="2" s="1"/>
  <c r="D150" i="3"/>
  <c r="N48" i="2"/>
  <c r="N32" i="2"/>
  <c r="N34" i="2" s="1"/>
  <c r="D150" i="2"/>
  <c r="D73" i="3"/>
  <c r="D149" i="3"/>
  <c r="D149" i="2"/>
  <c r="N81" i="1"/>
  <c r="D22" i="6"/>
  <c r="N46" i="3"/>
  <c r="D134" i="3"/>
  <c r="D138" i="3" s="1"/>
  <c r="D148" i="2"/>
  <c r="D22" i="4"/>
  <c r="D20" i="4"/>
  <c r="D18" i="4"/>
  <c r="D16" i="4"/>
  <c r="D19" i="4"/>
  <c r="D17" i="4"/>
  <c r="D15" i="4"/>
  <c r="D14" i="4"/>
  <c r="D86" i="3"/>
  <c r="D90" i="3"/>
  <c r="D92" i="3"/>
  <c r="D88" i="3"/>
  <c r="D85" i="3"/>
  <c r="D91" i="3"/>
  <c r="D89" i="3"/>
  <c r="D65" i="3"/>
  <c r="D71" i="3"/>
  <c r="D69" i="3"/>
  <c r="D67" i="3"/>
  <c r="D70" i="3"/>
  <c r="D68" i="3"/>
  <c r="D66" i="3"/>
  <c r="D13" i="3"/>
  <c r="D19" i="3"/>
  <c r="D17" i="3"/>
  <c r="D15" i="3"/>
  <c r="D14" i="3"/>
  <c r="D147" i="3"/>
  <c r="D20" i="3"/>
  <c r="D18" i="3"/>
  <c r="D16" i="3"/>
  <c r="D147" i="2"/>
  <c r="D41" i="2"/>
  <c r="D39" i="2"/>
  <c r="D37" i="2"/>
  <c r="D134" i="2"/>
  <c r="D137" i="2" s="1"/>
  <c r="D34" i="2"/>
  <c r="D40" i="2"/>
  <c r="D38" i="2"/>
  <c r="D36" i="2"/>
  <c r="D13" i="2"/>
  <c r="D19" i="2"/>
  <c r="D17" i="2"/>
  <c r="D15" i="2"/>
  <c r="D14" i="2"/>
  <c r="D20" i="2"/>
  <c r="D18" i="2"/>
  <c r="D16" i="2"/>
  <c r="D13" i="6"/>
  <c r="D41" i="6"/>
  <c r="E22" i="6"/>
  <c r="G22" i="6"/>
  <c r="I22" i="6"/>
  <c r="K22" i="6"/>
  <c r="M22" i="6"/>
  <c r="D20" i="6"/>
  <c r="D34" i="6"/>
  <c r="N132" i="3"/>
  <c r="N130" i="3"/>
  <c r="N128" i="3"/>
  <c r="N83" i="2"/>
  <c r="N44" i="2"/>
  <c r="C12" i="5"/>
  <c r="C7" i="5"/>
  <c r="C6" i="5"/>
  <c r="N51" i="2"/>
  <c r="N50" i="2"/>
  <c r="C150" i="3"/>
  <c r="C138" i="1"/>
  <c r="C149" i="3"/>
  <c r="C134" i="3"/>
  <c r="N47" i="2"/>
  <c r="C34" i="6"/>
  <c r="C41" i="6"/>
  <c r="C34" i="4"/>
  <c r="C40" i="4"/>
  <c r="C38" i="4"/>
  <c r="C36" i="4"/>
  <c r="C35" i="4"/>
  <c r="C41" i="4"/>
  <c r="C39" i="4"/>
  <c r="C37" i="4"/>
  <c r="C86" i="3"/>
  <c r="C91" i="3"/>
  <c r="C89" i="3"/>
  <c r="C87" i="3"/>
  <c r="C92" i="3"/>
  <c r="C90" i="3"/>
  <c r="C88" i="3"/>
  <c r="C65" i="3"/>
  <c r="C70" i="3"/>
  <c r="C68" i="3"/>
  <c r="C66" i="3"/>
  <c r="C71" i="3"/>
  <c r="C69" i="3"/>
  <c r="C67" i="3"/>
  <c r="C13" i="3"/>
  <c r="C19" i="3"/>
  <c r="C17" i="3"/>
  <c r="C15" i="3"/>
  <c r="C14" i="3"/>
  <c r="C20" i="3"/>
  <c r="C18" i="3"/>
  <c r="C16" i="3"/>
  <c r="C22" i="3"/>
  <c r="N45" i="2"/>
  <c r="C22" i="6"/>
  <c r="N44" i="3"/>
  <c r="B153" i="3"/>
  <c r="B153" i="2"/>
  <c r="B152" i="3"/>
  <c r="B152" i="2"/>
  <c r="B151" i="3"/>
  <c r="B151" i="2"/>
  <c r="N91" i="1"/>
  <c r="B150" i="3"/>
  <c r="B149" i="3"/>
  <c r="B149" i="2"/>
  <c r="B148" i="3"/>
  <c r="B148" i="2"/>
  <c r="N83" i="3"/>
  <c r="B13" i="6"/>
  <c r="B147" i="3"/>
  <c r="B147" i="2"/>
  <c r="N70" i="1"/>
  <c r="N67" i="1"/>
  <c r="N63" i="1"/>
  <c r="B15" i="6"/>
  <c r="B16" i="6"/>
  <c r="B17" i="6"/>
  <c r="B20" i="6"/>
  <c r="N32" i="6"/>
  <c r="N44" i="6"/>
  <c r="N51" i="6"/>
  <c r="N11" i="6"/>
  <c r="B34" i="6"/>
  <c r="B6" i="5"/>
  <c r="N10" i="5"/>
  <c r="N14" i="5"/>
  <c r="N4" i="5"/>
  <c r="B14" i="4"/>
  <c r="B15" i="4"/>
  <c r="B16" i="4"/>
  <c r="B17" i="4"/>
  <c r="B18" i="4"/>
  <c r="B19" i="4"/>
  <c r="B20" i="4"/>
  <c r="N32" i="4"/>
  <c r="N35" i="4" s="1"/>
  <c r="N44" i="4"/>
  <c r="N45" i="4"/>
  <c r="N46" i="4"/>
  <c r="N47" i="4"/>
  <c r="N48" i="4"/>
  <c r="N49" i="4"/>
  <c r="N50" i="4"/>
  <c r="N51" i="4"/>
  <c r="N11" i="4"/>
  <c r="B34" i="4"/>
  <c r="B35" i="4"/>
  <c r="B36" i="4"/>
  <c r="B37" i="4"/>
  <c r="B38" i="4"/>
  <c r="B39" i="4"/>
  <c r="B40" i="4"/>
  <c r="B73" i="3"/>
  <c r="N47" i="3"/>
  <c r="N97" i="3"/>
  <c r="N98" i="3"/>
  <c r="B86" i="3"/>
  <c r="B91" i="3"/>
  <c r="B89" i="3"/>
  <c r="B87" i="3"/>
  <c r="B92" i="3"/>
  <c r="B90" i="3"/>
  <c r="B71" i="3"/>
  <c r="B69" i="3"/>
  <c r="B67" i="3"/>
  <c r="B65" i="3"/>
  <c r="B70" i="3"/>
  <c r="B68" i="3"/>
  <c r="N102" i="3"/>
  <c r="N32" i="3"/>
  <c r="N39" i="3" s="1"/>
  <c r="N62" i="3"/>
  <c r="N70" i="3" s="1"/>
  <c r="B35" i="3"/>
  <c r="B40" i="3"/>
  <c r="B38" i="3"/>
  <c r="B36" i="3"/>
  <c r="B34" i="3"/>
  <c r="B39" i="3"/>
  <c r="B37" i="3"/>
  <c r="B13" i="3"/>
  <c r="B19" i="3"/>
  <c r="B17" i="3"/>
  <c r="B15" i="3"/>
  <c r="B14" i="3"/>
  <c r="B20" i="3"/>
  <c r="B18" i="3"/>
  <c r="K22" i="3"/>
  <c r="N133" i="2"/>
  <c r="B85" i="2"/>
  <c r="D22" i="2"/>
  <c r="H22" i="2"/>
  <c r="B64" i="2"/>
  <c r="B70" i="2"/>
  <c r="B68" i="2"/>
  <c r="B66" i="2"/>
  <c r="B65" i="2"/>
  <c r="B71" i="2"/>
  <c r="B69" i="2"/>
  <c r="B67" i="2"/>
  <c r="E22" i="2"/>
  <c r="M22" i="2"/>
  <c r="F22" i="2"/>
  <c r="G22" i="2"/>
  <c r="I22" i="2"/>
  <c r="K22" i="2"/>
  <c r="L22" i="2"/>
  <c r="B34" i="2"/>
  <c r="B39" i="2"/>
  <c r="B37" i="2"/>
  <c r="B35" i="2"/>
  <c r="B40" i="2"/>
  <c r="B38" i="2"/>
  <c r="B36" i="2"/>
  <c r="B20" i="2"/>
  <c r="B18" i="2"/>
  <c r="B16" i="2"/>
  <c r="B13" i="2"/>
  <c r="B14" i="2"/>
  <c r="B19" i="2"/>
  <c r="B17" i="2"/>
  <c r="B22" i="2"/>
  <c r="B73" i="2"/>
  <c r="M73" i="2"/>
  <c r="M124" i="3"/>
  <c r="L113" i="3"/>
  <c r="L116" i="3" s="1"/>
  <c r="L73" i="2"/>
  <c r="L124" i="2"/>
  <c r="N62" i="2"/>
  <c r="K124" i="3"/>
  <c r="K124" i="2"/>
  <c r="J113" i="3"/>
  <c r="J116" i="3" s="1"/>
  <c r="J73" i="2"/>
  <c r="N53" i="1"/>
  <c r="J124" i="2"/>
  <c r="L21" i="6" l="1"/>
  <c r="D42" i="6"/>
  <c r="L42" i="6"/>
  <c r="B42" i="6"/>
  <c r="C42" i="6"/>
  <c r="B21" i="4"/>
  <c r="D21" i="4"/>
  <c r="J21" i="4"/>
  <c r="K21" i="4"/>
  <c r="I21" i="4"/>
  <c r="K42" i="4"/>
  <c r="C42" i="4"/>
  <c r="L21" i="4"/>
  <c r="D42" i="4"/>
  <c r="B42" i="4"/>
  <c r="I42" i="4"/>
  <c r="J42" i="4"/>
  <c r="C21" i="4"/>
  <c r="D93" i="3"/>
  <c r="I123" i="2"/>
  <c r="J144" i="2"/>
  <c r="C123" i="2"/>
  <c r="L42" i="2"/>
  <c r="B93" i="2"/>
  <c r="J72" i="2"/>
  <c r="L21" i="2"/>
  <c r="C144" i="2"/>
  <c r="I93" i="2"/>
  <c r="J123" i="2"/>
  <c r="L93" i="2"/>
  <c r="I21" i="2"/>
  <c r="I72" i="2"/>
  <c r="L72" i="2"/>
  <c r="M72" i="2"/>
  <c r="M21" i="2"/>
  <c r="M93" i="2"/>
  <c r="M42" i="2"/>
  <c r="M144" i="2"/>
  <c r="M42" i="6"/>
  <c r="M21" i="4"/>
  <c r="M93" i="3"/>
  <c r="M21" i="6"/>
  <c r="M42" i="4"/>
  <c r="M72" i="3"/>
  <c r="M144" i="3"/>
  <c r="M42" i="3"/>
  <c r="M21" i="3"/>
  <c r="M123" i="3"/>
  <c r="L144" i="2"/>
  <c r="L93" i="3"/>
  <c r="L72" i="3"/>
  <c r="L42" i="3"/>
  <c r="L144" i="3"/>
  <c r="L21" i="3"/>
  <c r="K21" i="3"/>
  <c r="K42" i="6"/>
  <c r="K21" i="6"/>
  <c r="K93" i="2"/>
  <c r="K72" i="2"/>
  <c r="K144" i="2"/>
  <c r="K21" i="2"/>
  <c r="K93" i="3"/>
  <c r="K72" i="3"/>
  <c r="K42" i="3"/>
  <c r="K144" i="3"/>
  <c r="K123" i="3"/>
  <c r="K42" i="2"/>
  <c r="K132" i="1"/>
  <c r="J42" i="6"/>
  <c r="J93" i="2"/>
  <c r="J21" i="6"/>
  <c r="J42" i="2"/>
  <c r="J93" i="3"/>
  <c r="J72" i="3"/>
  <c r="J42" i="3"/>
  <c r="J144" i="3"/>
  <c r="J21" i="3"/>
  <c r="I42" i="6"/>
  <c r="I21" i="6"/>
  <c r="I42" i="2"/>
  <c r="I72" i="3"/>
  <c r="I93" i="3"/>
  <c r="I42" i="3"/>
  <c r="I21" i="3"/>
  <c r="H93" i="2"/>
  <c r="H42" i="6"/>
  <c r="H21" i="6"/>
  <c r="H42" i="4"/>
  <c r="H21" i="4"/>
  <c r="H72" i="2"/>
  <c r="H42" i="2"/>
  <c r="H123" i="2"/>
  <c r="H21" i="2"/>
  <c r="B99" i="1"/>
  <c r="C100" i="1"/>
  <c r="C141" i="1" s="1"/>
  <c r="H93" i="3"/>
  <c r="H72" i="3"/>
  <c r="H42" i="3"/>
  <c r="H21" i="3"/>
  <c r="G99" i="1"/>
  <c r="G140" i="1" s="1"/>
  <c r="G93" i="3"/>
  <c r="G21" i="6"/>
  <c r="G42" i="6"/>
  <c r="G42" i="4"/>
  <c r="G21" i="4"/>
  <c r="G72" i="3"/>
  <c r="G42" i="3"/>
  <c r="G117" i="3"/>
  <c r="G121" i="3"/>
  <c r="G21" i="3"/>
  <c r="G93" i="2"/>
  <c r="G72" i="2"/>
  <c r="G42" i="2"/>
  <c r="G21" i="2"/>
  <c r="G123" i="2"/>
  <c r="F42" i="2"/>
  <c r="F42" i="6"/>
  <c r="F42" i="4"/>
  <c r="F21" i="4"/>
  <c r="F42" i="3"/>
  <c r="F93" i="2"/>
  <c r="F72" i="2"/>
  <c r="F123" i="2"/>
  <c r="F21" i="2"/>
  <c r="F93" i="3"/>
  <c r="F72" i="3"/>
  <c r="F21" i="3"/>
  <c r="E42" i="2"/>
  <c r="E21" i="2"/>
  <c r="E42" i="4"/>
  <c r="E72" i="3"/>
  <c r="E42" i="6"/>
  <c r="E21" i="6"/>
  <c r="E21" i="4"/>
  <c r="E93" i="3"/>
  <c r="E42" i="3"/>
  <c r="E21" i="3"/>
  <c r="E93" i="2"/>
  <c r="E72" i="2"/>
  <c r="C21" i="6"/>
  <c r="B21" i="6"/>
  <c r="D21" i="6"/>
  <c r="B93" i="3"/>
  <c r="D72" i="3"/>
  <c r="C93" i="3"/>
  <c r="C72" i="3"/>
  <c r="B72" i="3"/>
  <c r="D42" i="3"/>
  <c r="C42" i="3"/>
  <c r="B42" i="3"/>
  <c r="G122" i="3"/>
  <c r="G120" i="3"/>
  <c r="G118" i="3"/>
  <c r="B21" i="3"/>
  <c r="D21" i="3"/>
  <c r="C21" i="3"/>
  <c r="B97" i="1"/>
  <c r="D93" i="2"/>
  <c r="B72" i="2"/>
  <c r="D72" i="2"/>
  <c r="D42" i="2"/>
  <c r="B42" i="2"/>
  <c r="D21" i="2"/>
  <c r="B21" i="2"/>
  <c r="B95" i="1"/>
  <c r="E95" i="1"/>
  <c r="F95" i="1"/>
  <c r="F136" i="1" s="1"/>
  <c r="G95" i="1"/>
  <c r="G136" i="1" s="1"/>
  <c r="I95" i="1"/>
  <c r="I136" i="1" s="1"/>
  <c r="H95" i="1"/>
  <c r="H136" i="1" s="1"/>
  <c r="C95" i="1"/>
  <c r="C136" i="1" s="1"/>
  <c r="I140" i="1"/>
  <c r="I138" i="1"/>
  <c r="I141" i="1"/>
  <c r="F142" i="1"/>
  <c r="H142" i="1"/>
  <c r="F138" i="1"/>
  <c r="N151" i="3"/>
  <c r="D32" i="1"/>
  <c r="F116" i="3"/>
  <c r="H140" i="1"/>
  <c r="H116" i="3"/>
  <c r="E116" i="3"/>
  <c r="G116" i="3"/>
  <c r="B116" i="3"/>
  <c r="I116" i="3"/>
  <c r="C116" i="3"/>
  <c r="F141" i="1"/>
  <c r="C119" i="3"/>
  <c r="H120" i="3"/>
  <c r="C122" i="3"/>
  <c r="E120" i="3"/>
  <c r="F115" i="3"/>
  <c r="H119" i="3"/>
  <c r="E115" i="3"/>
  <c r="F117" i="3"/>
  <c r="F119" i="3"/>
  <c r="F120" i="3"/>
  <c r="B142" i="3"/>
  <c r="F118" i="3"/>
  <c r="F121" i="3"/>
  <c r="C120" i="3"/>
  <c r="C121" i="3"/>
  <c r="H121" i="3"/>
  <c r="E121" i="3"/>
  <c r="E118" i="3"/>
  <c r="H118" i="3"/>
  <c r="I142" i="1"/>
  <c r="F139" i="1"/>
  <c r="I117" i="3"/>
  <c r="C118" i="3"/>
  <c r="C117" i="3"/>
  <c r="N152" i="3"/>
  <c r="E119" i="3"/>
  <c r="E124" i="3"/>
  <c r="E122" i="3"/>
  <c r="G115" i="3"/>
  <c r="H115" i="3"/>
  <c r="H122" i="3"/>
  <c r="B122" i="3"/>
  <c r="N148" i="3"/>
  <c r="E140" i="3"/>
  <c r="D121" i="3"/>
  <c r="N28" i="1"/>
  <c r="C124" i="3"/>
  <c r="B119" i="3"/>
  <c r="C139" i="3"/>
  <c r="H141" i="3"/>
  <c r="I115" i="3"/>
  <c r="I141" i="3"/>
  <c r="N29" i="1"/>
  <c r="B121" i="3"/>
  <c r="H137" i="3"/>
  <c r="I118" i="3"/>
  <c r="I142" i="3"/>
  <c r="B120" i="3"/>
  <c r="H142" i="3"/>
  <c r="N149" i="3"/>
  <c r="H141" i="1"/>
  <c r="F140" i="1"/>
  <c r="F137" i="3"/>
  <c r="F124" i="3"/>
  <c r="B115" i="3"/>
  <c r="C140" i="3"/>
  <c r="D120" i="3"/>
  <c r="E142" i="3"/>
  <c r="I120" i="3"/>
  <c r="I119" i="3"/>
  <c r="H138" i="1"/>
  <c r="B118" i="3"/>
  <c r="E136" i="3"/>
  <c r="I122" i="3"/>
  <c r="N13" i="3"/>
  <c r="D115" i="3"/>
  <c r="D122" i="3"/>
  <c r="N30" i="1"/>
  <c r="N18" i="3"/>
  <c r="N17" i="3"/>
  <c r="N150" i="3"/>
  <c r="D117" i="3"/>
  <c r="K102" i="1"/>
  <c r="K113" i="1" s="1"/>
  <c r="N14" i="3"/>
  <c r="D119" i="3"/>
  <c r="D118" i="3"/>
  <c r="F96" i="1"/>
  <c r="F137" i="1" s="1"/>
  <c r="H32" i="1"/>
  <c r="H139" i="1"/>
  <c r="N27" i="1"/>
  <c r="I96" i="1"/>
  <c r="I137" i="1" s="1"/>
  <c r="I139" i="1"/>
  <c r="G96" i="1"/>
  <c r="G137" i="1" s="1"/>
  <c r="G100" i="1"/>
  <c r="G141" i="1" s="1"/>
  <c r="H96" i="1"/>
  <c r="H137" i="1" s="1"/>
  <c r="I140" i="2"/>
  <c r="F137" i="2"/>
  <c r="N17" i="2"/>
  <c r="D119" i="2"/>
  <c r="H138" i="2"/>
  <c r="H143" i="2"/>
  <c r="E139" i="2"/>
  <c r="H124" i="2"/>
  <c r="E140" i="2"/>
  <c r="E141" i="2"/>
  <c r="F124" i="2"/>
  <c r="F140" i="2"/>
  <c r="F139" i="2"/>
  <c r="H140" i="2"/>
  <c r="N147" i="2"/>
  <c r="N150" i="2"/>
  <c r="N152" i="2"/>
  <c r="N151" i="2"/>
  <c r="E142" i="2"/>
  <c r="E143" i="2"/>
  <c r="E137" i="2"/>
  <c r="E138" i="2"/>
  <c r="F142" i="2"/>
  <c r="F141" i="2"/>
  <c r="F138" i="2"/>
  <c r="H139" i="2"/>
  <c r="H142" i="2"/>
  <c r="N153" i="2"/>
  <c r="E136" i="2"/>
  <c r="F143" i="2"/>
  <c r="H141" i="2"/>
  <c r="H136" i="2"/>
  <c r="L123" i="1"/>
  <c r="K125" i="1"/>
  <c r="N18" i="2"/>
  <c r="N13" i="2"/>
  <c r="B136" i="2"/>
  <c r="D140" i="1"/>
  <c r="D137" i="1"/>
  <c r="N14" i="2"/>
  <c r="C127" i="1"/>
  <c r="D141" i="1"/>
  <c r="I124" i="2"/>
  <c r="I143" i="2"/>
  <c r="I138" i="2"/>
  <c r="K126" i="1"/>
  <c r="N146" i="2"/>
  <c r="D115" i="2"/>
  <c r="N148" i="2"/>
  <c r="D138" i="1"/>
  <c r="D120" i="2"/>
  <c r="E142" i="1"/>
  <c r="B137" i="2"/>
  <c r="I139" i="2"/>
  <c r="I142" i="2"/>
  <c r="I137" i="2"/>
  <c r="D136" i="1"/>
  <c r="B139" i="2"/>
  <c r="B140" i="2"/>
  <c r="I141" i="2"/>
  <c r="B138" i="2"/>
  <c r="K130" i="1"/>
  <c r="B141" i="2"/>
  <c r="B142" i="2"/>
  <c r="K129" i="1"/>
  <c r="D142" i="1"/>
  <c r="B122" i="2"/>
  <c r="L102" i="1"/>
  <c r="L104" i="1" s="1"/>
  <c r="N149" i="2"/>
  <c r="D116" i="2"/>
  <c r="D118" i="2"/>
  <c r="B116" i="2"/>
  <c r="D121" i="2"/>
  <c r="D122" i="2"/>
  <c r="G98" i="1"/>
  <c r="G139" i="1" s="1"/>
  <c r="K131" i="1"/>
  <c r="K127" i="1"/>
  <c r="N22" i="6"/>
  <c r="I138" i="3"/>
  <c r="I137" i="3"/>
  <c r="N40" i="6"/>
  <c r="N39" i="6"/>
  <c r="N18" i="6"/>
  <c r="N19" i="6"/>
  <c r="D139" i="1"/>
  <c r="C131" i="1"/>
  <c r="C130" i="1"/>
  <c r="J135" i="1"/>
  <c r="N26" i="1"/>
  <c r="I32" i="1"/>
  <c r="B118" i="1"/>
  <c r="N113" i="3"/>
  <c r="N120" i="3" s="1"/>
  <c r="N25" i="1"/>
  <c r="E139" i="3"/>
  <c r="N16" i="2"/>
  <c r="N20" i="2"/>
  <c r="N15" i="2"/>
  <c r="D136" i="3"/>
  <c r="C143" i="3"/>
  <c r="C136" i="3"/>
  <c r="C137" i="3"/>
  <c r="B122" i="1"/>
  <c r="N31" i="1"/>
  <c r="B101" i="1"/>
  <c r="N37" i="2"/>
  <c r="B143" i="3"/>
  <c r="B118" i="2"/>
  <c r="B119" i="2"/>
  <c r="N20" i="3"/>
  <c r="N15" i="3"/>
  <c r="N19" i="3"/>
  <c r="B139" i="3"/>
  <c r="B138" i="3"/>
  <c r="B124" i="2"/>
  <c r="B115" i="2"/>
  <c r="B120" i="2"/>
  <c r="B117" i="2"/>
  <c r="D123" i="1"/>
  <c r="D130" i="1" s="1"/>
  <c r="N134" i="3"/>
  <c r="N143" i="3" s="1"/>
  <c r="N153" i="3"/>
  <c r="N34" i="1"/>
  <c r="N42" i="1" s="1"/>
  <c r="B42" i="1"/>
  <c r="B124" i="3"/>
  <c r="B141" i="3"/>
  <c r="B137" i="3"/>
  <c r="B144" i="3" s="1"/>
  <c r="B140" i="3"/>
  <c r="C126" i="1"/>
  <c r="C129" i="1"/>
  <c r="C125" i="1"/>
  <c r="C128" i="1"/>
  <c r="D143" i="3"/>
  <c r="F142" i="3"/>
  <c r="F141" i="3"/>
  <c r="H140" i="3"/>
  <c r="H136" i="3"/>
  <c r="H139" i="3"/>
  <c r="H143" i="3"/>
  <c r="N146" i="3"/>
  <c r="C32" i="1"/>
  <c r="B32" i="1"/>
  <c r="N14" i="1"/>
  <c r="B117" i="1"/>
  <c r="B137" i="1" s="1"/>
  <c r="N15" i="1"/>
  <c r="B119" i="1"/>
  <c r="N17" i="1"/>
  <c r="B115" i="1"/>
  <c r="B21" i="1"/>
  <c r="N19" i="1"/>
  <c r="N18" i="1"/>
  <c r="D11" i="1"/>
  <c r="D94" i="1"/>
  <c r="B11" i="1"/>
  <c r="B94" i="1"/>
  <c r="F32" i="1"/>
  <c r="N91" i="3"/>
  <c r="M102" i="1"/>
  <c r="M113" i="1" s="1"/>
  <c r="M135" i="1"/>
  <c r="N40" i="2"/>
  <c r="J102" i="1"/>
  <c r="N38" i="3"/>
  <c r="I139" i="3"/>
  <c r="I143" i="3"/>
  <c r="I140" i="3"/>
  <c r="I136" i="3"/>
  <c r="I115" i="1"/>
  <c r="I21" i="1"/>
  <c r="I94" i="1"/>
  <c r="I11" i="1"/>
  <c r="H124" i="3"/>
  <c r="H21" i="1"/>
  <c r="H115" i="1"/>
  <c r="H11" i="1"/>
  <c r="H94" i="1"/>
  <c r="G101" i="1"/>
  <c r="G142" i="1" s="1"/>
  <c r="N10" i="1"/>
  <c r="G97" i="1"/>
  <c r="N6" i="1"/>
  <c r="G32" i="1"/>
  <c r="G115" i="1"/>
  <c r="G21" i="1"/>
  <c r="N38" i="2"/>
  <c r="N41" i="2"/>
  <c r="G94" i="1"/>
  <c r="G11" i="1"/>
  <c r="F140" i="3"/>
  <c r="F136" i="3"/>
  <c r="F139" i="3"/>
  <c r="F143" i="3"/>
  <c r="F21" i="1"/>
  <c r="F115" i="1"/>
  <c r="F11" i="1"/>
  <c r="F94" i="1"/>
  <c r="N3" i="1"/>
  <c r="E141" i="3"/>
  <c r="E143" i="3"/>
  <c r="N9" i="1"/>
  <c r="E137" i="3"/>
  <c r="N8" i="1"/>
  <c r="E98" i="1"/>
  <c r="N7" i="1"/>
  <c r="E138" i="1"/>
  <c r="N36" i="2"/>
  <c r="N39" i="2"/>
  <c r="N35" i="2"/>
  <c r="N22" i="2"/>
  <c r="E96" i="1"/>
  <c r="N5" i="1"/>
  <c r="E11" i="1"/>
  <c r="N4" i="1"/>
  <c r="E32" i="1"/>
  <c r="N24" i="1"/>
  <c r="E94" i="1"/>
  <c r="E115" i="1"/>
  <c r="E21" i="1"/>
  <c r="N13" i="1"/>
  <c r="C141" i="3"/>
  <c r="C138" i="3"/>
  <c r="C142" i="3"/>
  <c r="C124" i="2"/>
  <c r="N88" i="3"/>
  <c r="N36" i="6"/>
  <c r="N38" i="6"/>
  <c r="N35" i="6"/>
  <c r="N37" i="6"/>
  <c r="I124" i="3"/>
  <c r="N15" i="6"/>
  <c r="N16" i="6"/>
  <c r="N17" i="6"/>
  <c r="N14" i="6"/>
  <c r="N20" i="6"/>
  <c r="M128" i="1"/>
  <c r="M130" i="1"/>
  <c r="M126" i="1"/>
  <c r="M127" i="1"/>
  <c r="M129" i="1"/>
  <c r="M131" i="1"/>
  <c r="M125" i="1"/>
  <c r="M118" i="2"/>
  <c r="M120" i="2"/>
  <c r="M122" i="2"/>
  <c r="M117" i="2"/>
  <c r="M119" i="2"/>
  <c r="M121" i="2"/>
  <c r="M116" i="2"/>
  <c r="N92" i="3"/>
  <c r="N89" i="3"/>
  <c r="N85" i="3"/>
  <c r="N90" i="3"/>
  <c r="N86" i="3"/>
  <c r="N87" i="3"/>
  <c r="L118" i="3"/>
  <c r="L120" i="3"/>
  <c r="L122" i="3"/>
  <c r="L117" i="3"/>
  <c r="L119" i="3"/>
  <c r="L121" i="3"/>
  <c r="L115" i="3"/>
  <c r="L118" i="2"/>
  <c r="L120" i="2"/>
  <c r="L122" i="2"/>
  <c r="L116" i="2"/>
  <c r="L117" i="2"/>
  <c r="L119" i="2"/>
  <c r="L121" i="2"/>
  <c r="L115" i="2"/>
  <c r="K118" i="2"/>
  <c r="K120" i="2"/>
  <c r="K122" i="2"/>
  <c r="K117" i="2"/>
  <c r="K119" i="2"/>
  <c r="K121" i="2"/>
  <c r="K115" i="2"/>
  <c r="K116" i="2"/>
  <c r="J127" i="1"/>
  <c r="J129" i="1"/>
  <c r="J131" i="1"/>
  <c r="J125" i="1"/>
  <c r="J128" i="1"/>
  <c r="J130" i="1"/>
  <c r="J126" i="1"/>
  <c r="J118" i="3"/>
  <c r="J120" i="3"/>
  <c r="J122" i="3"/>
  <c r="J117" i="3"/>
  <c r="J119" i="3"/>
  <c r="J121" i="3"/>
  <c r="J115" i="3"/>
  <c r="E116" i="2"/>
  <c r="E122" i="2"/>
  <c r="G138" i="3"/>
  <c r="G139" i="3"/>
  <c r="G140" i="3"/>
  <c r="G141" i="3"/>
  <c r="G142" i="3"/>
  <c r="G143" i="3"/>
  <c r="G136" i="3"/>
  <c r="G124" i="3"/>
  <c r="G137" i="3"/>
  <c r="G138" i="2"/>
  <c r="G139" i="2"/>
  <c r="G140" i="2"/>
  <c r="G141" i="2"/>
  <c r="G142" i="2"/>
  <c r="G143" i="2"/>
  <c r="G136" i="2"/>
  <c r="G137" i="2"/>
  <c r="N147" i="3"/>
  <c r="E117" i="2"/>
  <c r="E119" i="2"/>
  <c r="E121" i="2"/>
  <c r="E118" i="2"/>
  <c r="E120" i="2"/>
  <c r="E115" i="2"/>
  <c r="E124" i="2"/>
  <c r="N134" i="2"/>
  <c r="N136" i="2" s="1"/>
  <c r="N89" i="2"/>
  <c r="N88" i="2"/>
  <c r="D140" i="3"/>
  <c r="D139" i="3"/>
  <c r="D142" i="3"/>
  <c r="D141" i="3"/>
  <c r="D137" i="3"/>
  <c r="D124" i="3"/>
  <c r="N86" i="2"/>
  <c r="N85" i="2"/>
  <c r="N92" i="2"/>
  <c r="N35" i="3"/>
  <c r="N90" i="2"/>
  <c r="N87" i="2"/>
  <c r="N91" i="2"/>
  <c r="D124" i="2"/>
  <c r="D138" i="2"/>
  <c r="D140" i="2"/>
  <c r="D142" i="2"/>
  <c r="D136" i="2"/>
  <c r="D139" i="2"/>
  <c r="D141" i="2"/>
  <c r="D143" i="2"/>
  <c r="N22" i="4"/>
  <c r="N34" i="3"/>
  <c r="N73" i="2"/>
  <c r="N67" i="2"/>
  <c r="N69" i="2"/>
  <c r="N71" i="2"/>
  <c r="N66" i="2"/>
  <c r="N68" i="2"/>
  <c r="N70" i="2"/>
  <c r="N64" i="2"/>
  <c r="N65" i="2"/>
  <c r="N13" i="6"/>
  <c r="N41" i="6"/>
  <c r="N34" i="6"/>
  <c r="N7" i="5"/>
  <c r="N6" i="5"/>
  <c r="N12" i="5"/>
  <c r="N39" i="4"/>
  <c r="N19" i="4"/>
  <c r="N15" i="4"/>
  <c r="N40" i="4"/>
  <c r="N36" i="4"/>
  <c r="N20" i="4"/>
  <c r="N16" i="4"/>
  <c r="N13" i="4"/>
  <c r="N41" i="4"/>
  <c r="N37" i="4"/>
  <c r="N34" i="4"/>
  <c r="N17" i="4"/>
  <c r="N14" i="4"/>
  <c r="N38" i="4"/>
  <c r="N18" i="4"/>
  <c r="N73" i="3"/>
  <c r="N22" i="3"/>
  <c r="N36" i="3"/>
  <c r="N40" i="3"/>
  <c r="N37" i="3"/>
  <c r="N41" i="3"/>
  <c r="N69" i="3"/>
  <c r="N65" i="3"/>
  <c r="N68" i="3"/>
  <c r="N64" i="3"/>
  <c r="N67" i="3"/>
  <c r="N71" i="3"/>
  <c r="N66" i="3"/>
  <c r="M124" i="2"/>
  <c r="L124" i="3"/>
  <c r="N113" i="2"/>
  <c r="J124" i="3"/>
  <c r="D123" i="3" l="1"/>
  <c r="C123" i="3"/>
  <c r="D144" i="3"/>
  <c r="B123" i="3"/>
  <c r="C144" i="3"/>
  <c r="L123" i="2"/>
  <c r="B144" i="2"/>
  <c r="D144" i="2"/>
  <c r="B123" i="2"/>
  <c r="D123" i="2"/>
  <c r="C133" i="1"/>
  <c r="M123" i="2"/>
  <c r="M133" i="1"/>
  <c r="L123" i="3"/>
  <c r="K123" i="2"/>
  <c r="K133" i="1"/>
  <c r="J123" i="3"/>
  <c r="J133" i="1"/>
  <c r="I144" i="2"/>
  <c r="I144" i="3"/>
  <c r="I123" i="3"/>
  <c r="H144" i="2"/>
  <c r="N122" i="1"/>
  <c r="L131" i="1"/>
  <c r="L132" i="1"/>
  <c r="D132" i="1"/>
  <c r="H123" i="3"/>
  <c r="H144" i="3"/>
  <c r="G144" i="3"/>
  <c r="G123" i="3"/>
  <c r="G144" i="2"/>
  <c r="F144" i="2"/>
  <c r="F144" i="3"/>
  <c r="F123" i="3"/>
  <c r="N42" i="4"/>
  <c r="N42" i="6"/>
  <c r="N21" i="4"/>
  <c r="E123" i="3"/>
  <c r="E144" i="3"/>
  <c r="E144" i="2"/>
  <c r="E123" i="2"/>
  <c r="N21" i="6"/>
  <c r="N93" i="3"/>
  <c r="N72" i="3"/>
  <c r="N42" i="3"/>
  <c r="N21" i="3"/>
  <c r="N93" i="2"/>
  <c r="N72" i="2"/>
  <c r="N42" i="2"/>
  <c r="N21" i="2"/>
  <c r="N116" i="3"/>
  <c r="K111" i="1"/>
  <c r="K108" i="1"/>
  <c r="K109" i="1"/>
  <c r="K106" i="1"/>
  <c r="K105" i="1"/>
  <c r="K107" i="1"/>
  <c r="K104" i="1"/>
  <c r="K110" i="1"/>
  <c r="B138" i="1"/>
  <c r="L126" i="1"/>
  <c r="L110" i="1"/>
  <c r="L129" i="1"/>
  <c r="L128" i="1"/>
  <c r="L127" i="1"/>
  <c r="L125" i="1"/>
  <c r="L108" i="1"/>
  <c r="L130" i="1"/>
  <c r="L109" i="1"/>
  <c r="L111" i="1"/>
  <c r="L107" i="1"/>
  <c r="L113" i="1"/>
  <c r="L106" i="1"/>
  <c r="L105" i="1"/>
  <c r="B142" i="1"/>
  <c r="M104" i="1"/>
  <c r="N142" i="3"/>
  <c r="J113" i="1"/>
  <c r="N122" i="3"/>
  <c r="N119" i="3"/>
  <c r="N121" i="3"/>
  <c r="N138" i="3"/>
  <c r="N140" i="3"/>
  <c r="N115" i="3"/>
  <c r="N118" i="3"/>
  <c r="N117" i="3"/>
  <c r="N32" i="1"/>
  <c r="N118" i="1"/>
  <c r="N21" i="1"/>
  <c r="N139" i="3"/>
  <c r="N141" i="3"/>
  <c r="D125" i="1"/>
  <c r="N137" i="3"/>
  <c r="N136" i="3"/>
  <c r="D127" i="1"/>
  <c r="D129" i="1"/>
  <c r="D128" i="1"/>
  <c r="D126" i="1"/>
  <c r="D131" i="1"/>
  <c r="C135" i="1"/>
  <c r="C102" i="1"/>
  <c r="B140" i="1"/>
  <c r="N121" i="1"/>
  <c r="B141" i="1"/>
  <c r="B123" i="1"/>
  <c r="B130" i="1" s="1"/>
  <c r="B139" i="1"/>
  <c r="B136" i="1"/>
  <c r="N119" i="1"/>
  <c r="N116" i="1"/>
  <c r="N120" i="1"/>
  <c r="N117" i="1"/>
  <c r="B135" i="1"/>
  <c r="B102" i="1"/>
  <c r="D135" i="1"/>
  <c r="D102" i="1"/>
  <c r="M108" i="1"/>
  <c r="M110" i="1"/>
  <c r="M111" i="1"/>
  <c r="M107" i="1"/>
  <c r="M106" i="1"/>
  <c r="M109" i="1"/>
  <c r="M105" i="1"/>
  <c r="J108" i="1"/>
  <c r="J104" i="1"/>
  <c r="J110" i="1"/>
  <c r="J106" i="1"/>
  <c r="J107" i="1"/>
  <c r="J105" i="1"/>
  <c r="J109" i="1"/>
  <c r="J111" i="1"/>
  <c r="I123" i="1"/>
  <c r="I132" i="1" s="1"/>
  <c r="I102" i="1"/>
  <c r="I104" i="1" s="1"/>
  <c r="I135" i="1"/>
  <c r="H123" i="1"/>
  <c r="H132" i="1" s="1"/>
  <c r="H102" i="1"/>
  <c r="H135" i="1"/>
  <c r="N101" i="1"/>
  <c r="G138" i="1"/>
  <c r="N97" i="1"/>
  <c r="G123" i="1"/>
  <c r="G132" i="1" s="1"/>
  <c r="G102" i="1"/>
  <c r="G135" i="1"/>
  <c r="N11" i="1"/>
  <c r="F123" i="1"/>
  <c r="F132" i="1" s="1"/>
  <c r="F102" i="1"/>
  <c r="F104" i="1" s="1"/>
  <c r="F135" i="1"/>
  <c r="N100" i="1"/>
  <c r="E141" i="1"/>
  <c r="N143" i="2"/>
  <c r="N99" i="1"/>
  <c r="E140" i="1"/>
  <c r="E139" i="1"/>
  <c r="N98" i="1"/>
  <c r="N96" i="1"/>
  <c r="E137" i="1"/>
  <c r="N95" i="1"/>
  <c r="E136" i="1"/>
  <c r="E102" i="1"/>
  <c r="E104" i="1" s="1"/>
  <c r="N94" i="1"/>
  <c r="E123" i="1"/>
  <c r="E135" i="1"/>
  <c r="N115" i="1"/>
  <c r="N142" i="2"/>
  <c r="N138" i="2"/>
  <c r="N137" i="2"/>
  <c r="N141" i="2"/>
  <c r="N140" i="2"/>
  <c r="N139" i="2"/>
  <c r="N124" i="3"/>
  <c r="N121" i="2"/>
  <c r="N117" i="2"/>
  <c r="N116" i="2"/>
  <c r="N120" i="2"/>
  <c r="N115" i="2"/>
  <c r="N119" i="2"/>
  <c r="N122" i="2"/>
  <c r="N118" i="2"/>
  <c r="N124" i="2"/>
  <c r="D133" i="1" l="1"/>
  <c r="M112" i="1"/>
  <c r="L133" i="1"/>
  <c r="L112" i="1"/>
  <c r="K112" i="1"/>
  <c r="J112" i="1"/>
  <c r="N142" i="1"/>
  <c r="E125" i="1"/>
  <c r="E132" i="1"/>
  <c r="B132" i="1"/>
  <c r="N144" i="2"/>
  <c r="N144" i="3"/>
  <c r="N123" i="3"/>
  <c r="N123" i="2"/>
  <c r="N136" i="1"/>
  <c r="N139" i="1"/>
  <c r="N138" i="1"/>
  <c r="N140" i="1"/>
  <c r="N141" i="1"/>
  <c r="N137" i="1"/>
  <c r="B126" i="1"/>
  <c r="B129" i="1"/>
  <c r="C104" i="1"/>
  <c r="C109" i="1"/>
  <c r="C111" i="1"/>
  <c r="C105" i="1"/>
  <c r="C107" i="1"/>
  <c r="C110" i="1"/>
  <c r="C106" i="1"/>
  <c r="C108" i="1"/>
  <c r="C113" i="1"/>
  <c r="B125" i="1"/>
  <c r="B131" i="1"/>
  <c r="B127" i="1"/>
  <c r="B128" i="1"/>
  <c r="D113" i="1"/>
  <c r="D110" i="1"/>
  <c r="D107" i="1"/>
  <c r="D108" i="1"/>
  <c r="D106" i="1"/>
  <c r="D105" i="1"/>
  <c r="D111" i="1"/>
  <c r="D109" i="1"/>
  <c r="B113" i="1"/>
  <c r="B104" i="1"/>
  <c r="B105" i="1"/>
  <c r="B107" i="1"/>
  <c r="B106" i="1"/>
  <c r="B108" i="1"/>
  <c r="B109" i="1"/>
  <c r="B110" i="1"/>
  <c r="B111" i="1"/>
  <c r="D104" i="1"/>
  <c r="I131" i="1"/>
  <c r="I127" i="1"/>
  <c r="I128" i="1"/>
  <c r="I129" i="1"/>
  <c r="I126" i="1"/>
  <c r="I130" i="1"/>
  <c r="I125" i="1"/>
  <c r="I110" i="1"/>
  <c r="I106" i="1"/>
  <c r="I111" i="1"/>
  <c r="I107" i="1"/>
  <c r="I108" i="1"/>
  <c r="I105" i="1"/>
  <c r="I109" i="1"/>
  <c r="I113" i="1"/>
  <c r="H129" i="1"/>
  <c r="H126" i="1"/>
  <c r="H130" i="1"/>
  <c r="H131" i="1"/>
  <c r="H127" i="1"/>
  <c r="H128" i="1"/>
  <c r="H125" i="1"/>
  <c r="H105" i="1"/>
  <c r="H107" i="1"/>
  <c r="H111" i="1"/>
  <c r="H108" i="1"/>
  <c r="H109" i="1"/>
  <c r="H106" i="1"/>
  <c r="H110" i="1"/>
  <c r="H113" i="1"/>
  <c r="H104" i="1"/>
  <c r="G126" i="1"/>
  <c r="G131" i="1"/>
  <c r="G129" i="1"/>
  <c r="G127" i="1"/>
  <c r="G128" i="1"/>
  <c r="G130" i="1"/>
  <c r="G125" i="1"/>
  <c r="G110" i="1"/>
  <c r="G108" i="1"/>
  <c r="G106" i="1"/>
  <c r="G105" i="1"/>
  <c r="G113" i="1"/>
  <c r="G111" i="1"/>
  <c r="G109" i="1"/>
  <c r="G107" i="1"/>
  <c r="G104" i="1"/>
  <c r="F128" i="1"/>
  <c r="F129" i="1"/>
  <c r="F126" i="1"/>
  <c r="F130" i="1"/>
  <c r="F131" i="1"/>
  <c r="F127" i="1"/>
  <c r="F125" i="1"/>
  <c r="F105" i="1"/>
  <c r="F107" i="1"/>
  <c r="F108" i="1"/>
  <c r="F113" i="1"/>
  <c r="F109" i="1"/>
  <c r="F111" i="1"/>
  <c r="F110" i="1"/>
  <c r="F106" i="1"/>
  <c r="E107" i="1"/>
  <c r="E111" i="1"/>
  <c r="E106" i="1"/>
  <c r="E110" i="1"/>
  <c r="E109" i="1"/>
  <c r="E105" i="1"/>
  <c r="E108" i="1"/>
  <c r="N102" i="1"/>
  <c r="N104" i="1" s="1"/>
  <c r="N135" i="1"/>
  <c r="N123" i="1"/>
  <c r="N132" i="1" s="1"/>
  <c r="E126" i="1"/>
  <c r="E131" i="1"/>
  <c r="E127" i="1"/>
  <c r="E130" i="1"/>
  <c r="E113" i="1"/>
  <c r="E129" i="1"/>
  <c r="E128" i="1"/>
  <c r="B133" i="1" l="1"/>
  <c r="E133" i="1"/>
  <c r="F133" i="1"/>
  <c r="G133" i="1"/>
  <c r="I133" i="1"/>
  <c r="I112" i="1"/>
  <c r="H133" i="1"/>
  <c r="E112" i="1"/>
  <c r="G112" i="1"/>
  <c r="F112" i="1"/>
  <c r="H112" i="1"/>
  <c r="C112" i="1"/>
  <c r="D112" i="1"/>
  <c r="B112" i="1"/>
  <c r="N110" i="1"/>
  <c r="N109" i="1"/>
  <c r="N105" i="1"/>
  <c r="N111" i="1"/>
  <c r="N107" i="1"/>
  <c r="N106" i="1"/>
  <c r="N108" i="1"/>
  <c r="N125" i="1"/>
  <c r="N127" i="1"/>
  <c r="N126" i="1"/>
  <c r="N128" i="1"/>
  <c r="N130" i="1"/>
  <c r="N131" i="1"/>
  <c r="N129" i="1"/>
  <c r="N113" i="1"/>
  <c r="N133" i="1" l="1"/>
  <c r="N112" i="1"/>
</calcChain>
</file>

<file path=xl/sharedStrings.xml><?xml version="1.0" encoding="utf-8"?>
<sst xmlns="http://schemas.openxmlformats.org/spreadsheetml/2006/main" count="1386" uniqueCount="52">
  <si>
    <t>TOTAL</t>
  </si>
  <si>
    <t>Phonak</t>
  </si>
  <si>
    <t>Siemens</t>
  </si>
  <si>
    <t>Starkey</t>
  </si>
  <si>
    <t>Unitron</t>
  </si>
  <si>
    <t>ITE Sales</t>
  </si>
  <si>
    <t># of ITE</t>
  </si>
  <si>
    <t>BTE Sales</t>
  </si>
  <si>
    <t># of BTE</t>
  </si>
  <si>
    <t>Total # BTE</t>
  </si>
  <si>
    <t>Sales</t>
  </si>
  <si>
    <t>Total Sales</t>
  </si>
  <si>
    <t>% Sales</t>
  </si>
  <si>
    <t xml:space="preserve">Total # </t>
  </si>
  <si>
    <t># of Aids</t>
  </si>
  <si>
    <t>% #</t>
  </si>
  <si>
    <t>OVERVIEW OF DIGITAL HEARING AID SALES</t>
  </si>
  <si>
    <t>Bernafon</t>
  </si>
  <si>
    <t>GN Resound</t>
  </si>
  <si>
    <t>Oticon</t>
  </si>
  <si>
    <t>Sonic</t>
  </si>
  <si>
    <t>GROUP 1 - CATEGORY 1 IN-THE-EAR HEARING AIDS</t>
  </si>
  <si>
    <t>GROUP 1 - CATEGORY 2 IN-THE-EAR HEARING AIDS</t>
  </si>
  <si>
    <t>Avg Cost</t>
  </si>
  <si>
    <t>Total #</t>
  </si>
  <si>
    <t xml:space="preserve"># </t>
  </si>
  <si>
    <t>OVERVIEW OF GROUP 1 IN-THE-EAR HEARING AID</t>
  </si>
  <si>
    <t>GROUP 2 CATEGORY 1 BEHIND-THE-EAR HEARING AIDS</t>
  </si>
  <si>
    <t>GROUP 2 CATEGORY 2 BEHIND-THE-EAR HEARING AIDS</t>
  </si>
  <si>
    <t>OVERVIEW OF GROUP 2 BEHIND-THE-EAR HEARING AID</t>
  </si>
  <si>
    <t>GROUP 3 RECEIVER-IN-THE-CANAL HEARING AIDS</t>
  </si>
  <si>
    <t>GROUP 4 CROS BICROS HEARING AIDS</t>
  </si>
  <si>
    <t>GROUP 5 REMOTE CONTROLS</t>
  </si>
  <si>
    <t>GROUP 1 IN-THE-EAR HEAIRNG AIDS</t>
  </si>
  <si>
    <t>GROUP 2 BEHIND-THE-EAR HEARING AIDS</t>
  </si>
  <si>
    <t>RIC Sales</t>
  </si>
  <si>
    <t>NOV 12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</si>
  <si>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</si>
  <si>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</si>
  <si>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</si>
  <si>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</si>
  <si>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</si>
  <si>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</si>
  <si>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</si>
  <si>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</si>
  <si>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</si>
  <si>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</si>
  <si>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</si>
  <si>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Total</t>
  </si>
  <si>
    <t>Total %</t>
  </si>
  <si>
    <t>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</si>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</sst>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Border="1"/>
    <xf numFmtId="0" fontId="2" fillId="4" borderId="0" xfId="0" applyFont="1" applyFill="1"/>
    <xf numFmtId="165" fontId="2" fillId="0" borderId="0" xfId="0" applyNumberFormat="1" applyFont="1"/>
    <xf numFmtId="0" fontId="4" fillId="0" borderId="0" xfId="0" applyFont="1"/>
    <xf numFmtId="0" fontId="3" fillId="0" borderId="0" xfId="0" applyFont="1"/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2" fillId="0" borderId="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10" fontId="2" fillId="0" borderId="5" xfId="0" applyNumberFormat="1" applyFont="1" applyFill="1" applyBorder="1" applyAlignment="1">
      <alignment vertical="top"/>
    </xf>
    <xf numFmtId="0" fontId="1" fillId="0" borderId="7" xfId="0" applyFont="1" applyBorder="1" applyAlignment="1">
      <alignment vertical="top" wrapText="1"/>
    </xf>
    <xf numFmtId="10" fontId="2" fillId="0" borderId="7" xfId="0" applyNumberFormat="1" applyFont="1" applyFill="1" applyBorder="1" applyAlignment="1">
      <alignment vertical="top"/>
    </xf>
    <xf numFmtId="0" fontId="4" fillId="0" borderId="6" xfId="0" applyFont="1" applyBorder="1" applyAlignment="1">
      <alignment vertical="top" wrapText="1"/>
    </xf>
    <xf numFmtId="165" fontId="4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0" fontId="2" fillId="0" borderId="6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0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164" fontId="2" fillId="4" borderId="1" xfId="0" applyNumberFormat="1" applyFont="1" applyFill="1" applyBorder="1" applyAlignment="1">
      <alignment vertical="top"/>
    </xf>
    <xf numFmtId="10" fontId="4" fillId="0" borderId="6" xfId="0" applyNumberFormat="1" applyFont="1" applyFill="1" applyBorder="1" applyAlignment="1">
      <alignment vertical="top"/>
    </xf>
    <xf numFmtId="3" fontId="2" fillId="4" borderId="1" xfId="0" applyNumberFormat="1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opLeftCell="A118" zoomScaleNormal="100" workbookViewId="0">
      <selection activeCell="D6" sqref="D6"/>
    </sheetView>
  </sheetViews>
  <sheetFormatPr defaultColWidth="9.109375" defaultRowHeight="10.199999999999999" x14ac:dyDescent="0.2"/>
  <cols>
    <col min="1" max="1" width="9.6640625" style="3" customWidth="1"/>
    <col min="2" max="8" width="9.5546875" style="1" bestFit="1" customWidth="1"/>
    <col min="9" max="9" width="9.5546875" style="7" bestFit="1" customWidth="1"/>
    <col min="10" max="13" width="9.5546875" style="1" bestFit="1" customWidth="1"/>
    <col min="14" max="14" width="10.44140625" style="1" bestFit="1" customWidth="1"/>
    <col min="15" max="15" width="9.5546875" style="1" bestFit="1" customWidth="1"/>
    <col min="16" max="16" width="12.5546875" style="1" bestFit="1" customWidth="1"/>
    <col min="17" max="16384" width="9.109375" style="1"/>
  </cols>
  <sheetData>
    <row r="1" spans="1:16" x14ac:dyDescent="0.2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6" s="2" customFormat="1" x14ac:dyDescent="0.2">
      <c r="A2" s="11" t="s">
        <v>10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3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6" x14ac:dyDescent="0.2">
      <c r="A3" s="14" t="s">
        <v>17</v>
      </c>
      <c r="B3" s="15">
        <f>SUM('Group 1 ITE'!B105)</f>
        <v>6448.05</v>
      </c>
      <c r="C3" s="15">
        <f>SUM('Group 1 ITE'!C105)</f>
        <v>2763.45</v>
      </c>
      <c r="D3" s="15">
        <f>SUM('Group 1 ITE'!D105)</f>
        <v>5154.3</v>
      </c>
      <c r="E3" s="15">
        <f>SUM('Group 1 ITE'!E105)</f>
        <v>3312</v>
      </c>
      <c r="F3" s="15">
        <f>SUM('Group 1 ITE'!F105)</f>
        <v>10598.4</v>
      </c>
      <c r="G3" s="15">
        <f>SUM('Group 1 ITE'!G105)</f>
        <v>5526.9</v>
      </c>
      <c r="H3" s="15">
        <f>SUM('Group 1 ITE'!H105)</f>
        <v>6189.3</v>
      </c>
      <c r="I3" s="15">
        <f>SUM('Group 1 ITE'!I105)</f>
        <v>3726</v>
      </c>
      <c r="J3" s="15">
        <f>SUM('Group 1 ITE'!J105)</f>
        <v>3022.2</v>
      </c>
      <c r="K3" s="15">
        <f>SUM('Group 1 ITE'!K105)</f>
        <v>2432.25</v>
      </c>
      <c r="L3" s="15">
        <v>3167</v>
      </c>
      <c r="M3" s="15">
        <f>SUM('Group 1 ITE'!M105)</f>
        <v>0</v>
      </c>
      <c r="N3" s="15">
        <f t="shared" ref="N3:N10" si="0">SUM(B3:M3)</f>
        <v>52339.85</v>
      </c>
    </row>
    <row r="4" spans="1:16" x14ac:dyDescent="0.2">
      <c r="A4" s="14" t="s">
        <v>18</v>
      </c>
      <c r="B4" s="15">
        <f>SUM('Group 1 ITE'!B106)</f>
        <v>193235.65999999997</v>
      </c>
      <c r="C4" s="15">
        <f>SUM('Group 1 ITE'!C106)</f>
        <v>152427.60999999999</v>
      </c>
      <c r="D4" s="15">
        <f>SUM('Group 1 ITE'!D106)</f>
        <v>181043.4</v>
      </c>
      <c r="E4" s="15">
        <f>SUM('Group 1 ITE'!E106)</f>
        <v>150750.94</v>
      </c>
      <c r="F4" s="15">
        <f>SUM('Group 1 ITE'!F106)</f>
        <v>195271.75999999998</v>
      </c>
      <c r="G4" s="15">
        <f>SUM('Group 1 ITE'!G106)</f>
        <v>167478.73000000001</v>
      </c>
      <c r="H4" s="15">
        <f>SUM('Group 1 ITE'!H106)</f>
        <v>220671.45</v>
      </c>
      <c r="I4" s="15">
        <f>SUM('Group 1 ITE'!I106)</f>
        <v>208958.13</v>
      </c>
      <c r="J4" s="15">
        <f>SUM('Group 1 ITE'!J106)</f>
        <v>225805.11000000002</v>
      </c>
      <c r="K4" s="15">
        <f>SUM('Group 1 ITE'!K106)</f>
        <v>181727.30000000002</v>
      </c>
      <c r="L4" s="15">
        <f>'Group 1 ITE'!L106</f>
        <v>180368.36</v>
      </c>
      <c r="M4" s="15">
        <f>SUM('Group 1 ITE'!M106)</f>
        <v>200409.2</v>
      </c>
      <c r="N4" s="15">
        <f t="shared" si="0"/>
        <v>2258147.65</v>
      </c>
    </row>
    <row r="5" spans="1:16" x14ac:dyDescent="0.2">
      <c r="A5" s="14" t="s">
        <v>19</v>
      </c>
      <c r="B5" s="15">
        <f>SUM('Group 1 ITE'!B107)</f>
        <v>136792.76</v>
      </c>
      <c r="C5" s="15">
        <f>SUM('Group 1 ITE'!C107)</f>
        <v>123399.7</v>
      </c>
      <c r="D5" s="15">
        <f>SUM('Group 1 ITE'!D107)</f>
        <v>121122.65</v>
      </c>
      <c r="E5" s="15">
        <f>SUM('Group 1 ITE'!E107)</f>
        <v>104810.81</v>
      </c>
      <c r="F5" s="15">
        <f>SUM('Group 1 ITE'!F107)</f>
        <v>121236.49</v>
      </c>
      <c r="G5" s="15">
        <f>SUM('Group 1 ITE'!G107)</f>
        <v>111797.16</v>
      </c>
      <c r="H5" s="15">
        <f>SUM('Group 1 ITE'!H107)</f>
        <v>173877.33000000002</v>
      </c>
      <c r="I5" s="15">
        <f>SUM('Group 1 ITE'!I107)</f>
        <v>166797.82</v>
      </c>
      <c r="J5" s="15">
        <f>SUM('Group 1 ITE'!J107)</f>
        <v>155588.6</v>
      </c>
      <c r="K5" s="15">
        <f>SUM('Group 1 ITE'!K107)</f>
        <v>163439.19</v>
      </c>
      <c r="L5" s="15">
        <f>SUM('Group 1 ITE'!L107)</f>
        <v>148710.92000000001</v>
      </c>
      <c r="M5" s="15">
        <f>SUM('Group 1 ITE'!M107)</f>
        <v>155800.76999999999</v>
      </c>
      <c r="N5" s="15">
        <f t="shared" si="0"/>
        <v>1683374.2000000002</v>
      </c>
    </row>
    <row r="6" spans="1:16" x14ac:dyDescent="0.2">
      <c r="A6" s="14" t="s">
        <v>1</v>
      </c>
      <c r="B6" s="15">
        <f>SUM('Group 1 ITE'!B108)</f>
        <v>2376752.6700000004</v>
      </c>
      <c r="C6" s="15">
        <f>SUM('Group 1 ITE'!C108)</f>
        <v>2127481.89</v>
      </c>
      <c r="D6" s="15">
        <f>SUM('Group 1 ITE'!D108)</f>
        <v>2588582.4300000002</v>
      </c>
      <c r="E6" s="15">
        <f>SUM('Group 1 ITE'!E108)</f>
        <v>2239196.7399999998</v>
      </c>
      <c r="F6" s="15">
        <f>SUM('Group 1 ITE'!F108)</f>
        <v>2487883.77</v>
      </c>
      <c r="G6" s="15">
        <f>SUM('Group 1 ITE'!G108)</f>
        <v>2712392.05</v>
      </c>
      <c r="H6" s="15">
        <f>SUM('Group 1 ITE'!H108)</f>
        <v>2650216.3000000003</v>
      </c>
      <c r="I6" s="15">
        <f>SUM('Group 1 ITE'!I108)</f>
        <v>2443732.7400000002</v>
      </c>
      <c r="J6" s="15">
        <f>SUM('Group 1 ITE'!J108)</f>
        <v>2442216.09</v>
      </c>
      <c r="K6" s="15">
        <f>SUM('Group 1 ITE'!K108)</f>
        <v>2655847.87</v>
      </c>
      <c r="L6" s="15">
        <f>SUM('Group 1 ITE'!L108)</f>
        <v>2329739.9</v>
      </c>
      <c r="M6" s="15">
        <f>SUM('Group 1 ITE'!M108)</f>
        <v>2613107.73</v>
      </c>
      <c r="N6" s="15">
        <f t="shared" si="0"/>
        <v>29667150.180000003</v>
      </c>
    </row>
    <row r="7" spans="1:16" x14ac:dyDescent="0.2">
      <c r="A7" s="14" t="s">
        <v>2</v>
      </c>
      <c r="B7" s="15">
        <f>SUM('Group 1 ITE'!B109)</f>
        <v>149025</v>
      </c>
      <c r="C7" s="15">
        <f>SUM('Group 1 ITE'!C109)</f>
        <v>106935</v>
      </c>
      <c r="D7" s="15">
        <f>SUM('Group 1 ITE'!D109)</f>
        <v>156165</v>
      </c>
      <c r="E7" s="15">
        <f>SUM('Group 1 ITE'!E109)</f>
        <v>126190</v>
      </c>
      <c r="F7" s="15">
        <f>SUM('Group 1 ITE'!F109)</f>
        <v>131420</v>
      </c>
      <c r="G7" s="15">
        <f>SUM('Group 1 ITE'!G109)</f>
        <v>124075</v>
      </c>
      <c r="H7" s="15">
        <f>SUM('Group 1 ITE'!H109)</f>
        <v>150100</v>
      </c>
      <c r="I7" s="15">
        <f>SUM('Group 1 ITE'!I109)</f>
        <v>167075</v>
      </c>
      <c r="J7" s="15">
        <f>SUM('Group 1 ITE'!J109)</f>
        <v>164535</v>
      </c>
      <c r="K7" s="15">
        <f>SUM('Group 1 ITE'!K109)</f>
        <v>169030</v>
      </c>
      <c r="L7" s="15">
        <f>SUM('Group 1 ITE'!L109)</f>
        <v>181515</v>
      </c>
      <c r="M7" s="15">
        <f>SUM('Group 1 ITE'!M109)</f>
        <v>187450</v>
      </c>
      <c r="N7" s="15">
        <f t="shared" si="0"/>
        <v>1813515</v>
      </c>
    </row>
    <row r="8" spans="1:16" x14ac:dyDescent="0.2">
      <c r="A8" s="14" t="s">
        <v>20</v>
      </c>
      <c r="B8" s="15">
        <f>SUM('Group 1 ITE'!B110)</f>
        <v>2134.1799999999998</v>
      </c>
      <c r="C8" s="15">
        <f>SUM('Group 1 ITE'!C110)</f>
        <v>2479.87</v>
      </c>
      <c r="D8" s="15">
        <f>SUM('Group 1 ITE'!D110)</f>
        <v>2094.84</v>
      </c>
      <c r="E8" s="15">
        <f>SUM('Group 1 ITE'!E110)</f>
        <v>3122.62</v>
      </c>
      <c r="F8" s="15">
        <f>SUM('Group 1 ITE'!F110)</f>
        <v>2699.2799999999997</v>
      </c>
      <c r="G8" s="15">
        <f>SUM('Group 1 ITE'!G110)</f>
        <v>2717.92</v>
      </c>
      <c r="H8" s="15">
        <f>SUM('Group 1 ITE'!H110)</f>
        <v>1382.76</v>
      </c>
      <c r="I8" s="15">
        <f>SUM('Group 1 ITE'!I110)</f>
        <v>1461.44</v>
      </c>
      <c r="J8" s="15">
        <f>SUM('Group 1 ITE'!J110)</f>
        <v>712.08</v>
      </c>
      <c r="K8" s="15">
        <f>SUM('Group 1 ITE'!K110)</f>
        <v>1382.76</v>
      </c>
      <c r="L8" s="15">
        <f>SUM('Group 1 ITE'!L110)</f>
        <v>712.08</v>
      </c>
      <c r="M8" s="15">
        <f>SUM('Group 1 ITE'!M110)</f>
        <v>0</v>
      </c>
      <c r="N8" s="15">
        <f t="shared" si="0"/>
        <v>20899.829999999998</v>
      </c>
    </row>
    <row r="9" spans="1:16" x14ac:dyDescent="0.2">
      <c r="A9" s="14" t="s">
        <v>3</v>
      </c>
      <c r="B9" s="15">
        <f>SUM('Group 1 ITE'!B111)</f>
        <v>2222295.7800000003</v>
      </c>
      <c r="C9" s="15">
        <f>SUM('Group 1 ITE'!C111)</f>
        <v>2017547.52</v>
      </c>
      <c r="D9" s="15">
        <f>SUM('Group 1 ITE'!D111)</f>
        <v>2360710.8499999996</v>
      </c>
      <c r="E9" s="15">
        <f>SUM('Group 1 ITE'!E111)</f>
        <v>2043388.27</v>
      </c>
      <c r="F9" s="15">
        <f>SUM('Group 1 ITE'!F111)</f>
        <v>2364111.1999999997</v>
      </c>
      <c r="G9" s="15">
        <f>SUM('Group 1 ITE'!G111)</f>
        <v>2411517.29</v>
      </c>
      <c r="H9" s="15">
        <f>SUM('Group 1 ITE'!H111)</f>
        <v>2413091.06</v>
      </c>
      <c r="I9" s="15">
        <f>SUM('Group 1 ITE'!I111)</f>
        <v>2137796.2600000002</v>
      </c>
      <c r="J9" s="15">
        <f>SUM('Group 1 ITE'!J111)</f>
        <v>2245704.2200000002</v>
      </c>
      <c r="K9" s="15">
        <f>SUM('Group 1 ITE'!K111)</f>
        <v>2434979.7000000002</v>
      </c>
      <c r="L9" s="15">
        <f>SUM('Group 1 ITE'!L111)</f>
        <v>2316189.06</v>
      </c>
      <c r="M9" s="15">
        <f>SUM('Group 1 ITE'!M111)</f>
        <v>2432770.56</v>
      </c>
      <c r="N9" s="15">
        <f t="shared" si="0"/>
        <v>27400101.769999996</v>
      </c>
    </row>
    <row r="10" spans="1:16" x14ac:dyDescent="0.2">
      <c r="A10" s="14" t="s">
        <v>4</v>
      </c>
      <c r="B10" s="15">
        <f>SUM('Group 1 ITE'!B112)</f>
        <v>386219.48</v>
      </c>
      <c r="C10" s="15">
        <f>SUM('Group 1 ITE'!C112)</f>
        <v>382486.62</v>
      </c>
      <c r="D10" s="15">
        <f>SUM('Group 1 ITE'!D112)</f>
        <v>449798.9</v>
      </c>
      <c r="E10" s="15">
        <f>SUM('Group 1 ITE'!E112)</f>
        <v>399536.78</v>
      </c>
      <c r="F10" s="15">
        <f>SUM('Group 1 ITE'!F112)</f>
        <v>451090.58</v>
      </c>
      <c r="G10" s="15">
        <f>SUM('Group 1 ITE'!G112)</f>
        <v>458033.12</v>
      </c>
      <c r="H10" s="15">
        <f>SUM('Group 1 ITE'!H112)</f>
        <v>477760.5</v>
      </c>
      <c r="I10" s="15">
        <f>SUM('Group 1 ITE'!I112)</f>
        <v>425317.39999999997</v>
      </c>
      <c r="J10" s="15">
        <f>SUM('Group 1 ITE'!J112)</f>
        <v>457908.6</v>
      </c>
      <c r="K10" s="15">
        <f>SUM('Group 1 ITE'!K112)</f>
        <v>506670.88</v>
      </c>
      <c r="L10" s="15">
        <f>SUM('Group 1 ITE'!L112)</f>
        <v>486289.30000000005</v>
      </c>
      <c r="M10" s="15">
        <f>SUM('Group 1 ITE'!M112)</f>
        <v>429050.26</v>
      </c>
      <c r="N10" s="15">
        <f t="shared" si="0"/>
        <v>5310162.42</v>
      </c>
    </row>
    <row r="11" spans="1:16" x14ac:dyDescent="0.2">
      <c r="A11" s="16" t="s">
        <v>11</v>
      </c>
      <c r="B11" s="15">
        <f t="shared" ref="B11:N11" si="1">SUM(B3:B10)</f>
        <v>5472903.5800000019</v>
      </c>
      <c r="C11" s="15">
        <f t="shared" si="1"/>
        <v>4915521.6600000011</v>
      </c>
      <c r="D11" s="15">
        <f t="shared" si="1"/>
        <v>5864672.3700000001</v>
      </c>
      <c r="E11" s="15">
        <f t="shared" si="1"/>
        <v>5070308.16</v>
      </c>
      <c r="F11" s="15">
        <f t="shared" si="1"/>
        <v>5764311.4799999995</v>
      </c>
      <c r="G11" s="15">
        <f t="shared" si="1"/>
        <v>5993538.1699999999</v>
      </c>
      <c r="H11" s="15">
        <f t="shared" si="1"/>
        <v>6093288.7000000002</v>
      </c>
      <c r="I11" s="15">
        <f t="shared" si="1"/>
        <v>5554864.790000001</v>
      </c>
      <c r="J11" s="15">
        <f t="shared" si="1"/>
        <v>5695491.9000000004</v>
      </c>
      <c r="K11" s="15">
        <f t="shared" si="1"/>
        <v>6115509.9500000002</v>
      </c>
      <c r="L11" s="15">
        <f t="shared" si="1"/>
        <v>5646691.6200000001</v>
      </c>
      <c r="M11" s="15">
        <f t="shared" si="1"/>
        <v>6018588.5199999996</v>
      </c>
      <c r="N11" s="15">
        <f t="shared" si="1"/>
        <v>68205690.899999991</v>
      </c>
      <c r="O11" s="5"/>
    </row>
    <row r="12" spans="1:16" x14ac:dyDescent="0.2">
      <c r="A12" s="16" t="s">
        <v>25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13" t="s">
        <v>43</v>
      </c>
      <c r="J12" s="12" t="s">
        <v>44</v>
      </c>
      <c r="K12" s="12" t="s">
        <v>45</v>
      </c>
      <c r="L12" s="12" t="s">
        <v>46</v>
      </c>
      <c r="M12" s="12" t="s">
        <v>47</v>
      </c>
      <c r="N12" s="12" t="s">
        <v>0</v>
      </c>
    </row>
    <row r="13" spans="1:16" x14ac:dyDescent="0.2">
      <c r="A13" s="14" t="s">
        <v>17</v>
      </c>
      <c r="B13" s="17">
        <f>SUM('Group 1 ITE'!B126)</f>
        <v>19</v>
      </c>
      <c r="C13" s="17">
        <f>SUM('Group 1 ITE'!C126)</f>
        <v>9</v>
      </c>
      <c r="D13" s="17">
        <f>SUM('Group 1 ITE'!D126)</f>
        <v>16</v>
      </c>
      <c r="E13" s="17">
        <f>SUM('Group 1 ITE'!E126)</f>
        <v>10</v>
      </c>
      <c r="F13" s="17">
        <f>SUM('Group 1 ITE'!F126)</f>
        <v>32</v>
      </c>
      <c r="G13" s="17">
        <f>SUM('Group 1 ITE'!G126)</f>
        <v>18</v>
      </c>
      <c r="H13" s="17">
        <f>SUM('Group 1 ITE'!H126)</f>
        <v>20</v>
      </c>
      <c r="I13" s="17">
        <f>SUM('Group 1 ITE'!I126)</f>
        <v>13</v>
      </c>
      <c r="J13" s="17">
        <f>SUM('Group 1 ITE'!J126)</f>
        <v>10</v>
      </c>
      <c r="K13" s="17">
        <f>SUM('Group 1 ITE'!K126)</f>
        <v>8</v>
      </c>
      <c r="L13" s="17">
        <v>10</v>
      </c>
      <c r="M13" s="17">
        <f>SUM('Group 1 ITE'!M126)</f>
        <v>0</v>
      </c>
      <c r="N13" s="17">
        <f t="shared" ref="N13:N20" si="2">SUM(B13:M13)</f>
        <v>165</v>
      </c>
    </row>
    <row r="14" spans="1:16" x14ac:dyDescent="0.2">
      <c r="A14" s="14" t="s">
        <v>18</v>
      </c>
      <c r="B14" s="17">
        <f>SUM('Group 1 ITE'!B127)</f>
        <v>550</v>
      </c>
      <c r="C14" s="17">
        <f>SUM('Group 1 ITE'!C127)</f>
        <v>430</v>
      </c>
      <c r="D14" s="17">
        <f>SUM('Group 1 ITE'!D127)</f>
        <v>510</v>
      </c>
      <c r="E14" s="17">
        <f>SUM('Group 1 ITE'!E127)</f>
        <v>427</v>
      </c>
      <c r="F14" s="17">
        <f>SUM('Group 1 ITE'!F127)</f>
        <v>546</v>
      </c>
      <c r="G14" s="17">
        <f>SUM('Group 1 ITE'!G127)</f>
        <v>467</v>
      </c>
      <c r="H14" s="17">
        <f>SUM('Group 1 ITE'!H127)</f>
        <v>618</v>
      </c>
      <c r="I14" s="17">
        <f>SUM('Group 1 ITE'!I127)</f>
        <v>589</v>
      </c>
      <c r="J14" s="17">
        <f>SUM('Group 1 ITE'!J127)</f>
        <v>635</v>
      </c>
      <c r="K14" s="17">
        <f>SUM('Group 1 ITE'!K127)</f>
        <v>510</v>
      </c>
      <c r="L14" s="17">
        <f>SUM('Group 1 ITE'!L127)</f>
        <v>508</v>
      </c>
      <c r="M14" s="17">
        <f>SUM('Group 1 ITE'!M127)</f>
        <v>563</v>
      </c>
      <c r="N14" s="17">
        <f t="shared" si="2"/>
        <v>6353</v>
      </c>
    </row>
    <row r="15" spans="1:16" x14ac:dyDescent="0.2">
      <c r="A15" s="14" t="s">
        <v>19</v>
      </c>
      <c r="B15" s="17">
        <f>SUM('Group 1 ITE'!B128)</f>
        <v>393</v>
      </c>
      <c r="C15" s="17">
        <f>SUM('Group 1 ITE'!C128)</f>
        <v>365</v>
      </c>
      <c r="D15" s="17">
        <f>SUM('Group 1 ITE'!D128)</f>
        <v>355</v>
      </c>
      <c r="E15" s="17">
        <f>SUM('Group 1 ITE'!E128)</f>
        <v>307</v>
      </c>
      <c r="F15" s="17">
        <f>SUM('Group 1 ITE'!F128)</f>
        <v>351</v>
      </c>
      <c r="G15" s="17">
        <f>SUM('Group 1 ITE'!G128)</f>
        <v>325</v>
      </c>
      <c r="H15" s="17">
        <f>SUM('Group 1 ITE'!H128)</f>
        <v>497</v>
      </c>
      <c r="I15" s="17">
        <f>SUM('Group 1 ITE'!I128)</f>
        <v>479</v>
      </c>
      <c r="J15" s="17">
        <f>SUM('Group 1 ITE'!J128)</f>
        <v>443</v>
      </c>
      <c r="K15" s="17">
        <f>SUM('Group 1 ITE'!K128)</f>
        <v>468</v>
      </c>
      <c r="L15" s="17">
        <f>SUM('Group 1 ITE'!L128)</f>
        <v>424</v>
      </c>
      <c r="M15" s="17">
        <f>SUM('Group 1 ITE'!M128)</f>
        <v>442</v>
      </c>
      <c r="N15" s="17">
        <f t="shared" si="2"/>
        <v>4849</v>
      </c>
      <c r="P15" s="5"/>
    </row>
    <row r="16" spans="1:16" x14ac:dyDescent="0.2">
      <c r="A16" s="14" t="s">
        <v>1</v>
      </c>
      <c r="B16" s="17">
        <f>SUM('Group 1 ITE'!B129)</f>
        <v>6637</v>
      </c>
      <c r="C16" s="17">
        <f>SUM('Group 1 ITE'!C129)</f>
        <v>5941</v>
      </c>
      <c r="D16" s="17">
        <f>SUM('Group 1 ITE'!D129)</f>
        <v>7217</v>
      </c>
      <c r="E16" s="17">
        <f>SUM('Group 1 ITE'!E129)</f>
        <v>6246</v>
      </c>
      <c r="F16" s="17">
        <f>SUM('Group 1 ITE'!F129)</f>
        <v>6932</v>
      </c>
      <c r="G16" s="17">
        <f>SUM('Group 1 ITE'!G129)</f>
        <v>7585</v>
      </c>
      <c r="H16" s="17">
        <f>SUM('Group 1 ITE'!H129)</f>
        <v>7398</v>
      </c>
      <c r="I16" s="17">
        <f>SUM('Group 1 ITE'!I129)</f>
        <v>6811</v>
      </c>
      <c r="J16" s="17">
        <f>SUM('Group 1 ITE'!J129)</f>
        <v>6821</v>
      </c>
      <c r="K16" s="17">
        <f>SUM('Group 1 ITE'!K129)</f>
        <v>7403</v>
      </c>
      <c r="L16" s="17">
        <f>SUM('Group 1 ITE'!L129)</f>
        <v>6498</v>
      </c>
      <c r="M16" s="17">
        <f>SUM('Group 1 ITE'!M129)</f>
        <v>7272</v>
      </c>
      <c r="N16" s="17">
        <f t="shared" si="2"/>
        <v>82761</v>
      </c>
    </row>
    <row r="17" spans="1:15" x14ac:dyDescent="0.2">
      <c r="A17" s="14" t="s">
        <v>2</v>
      </c>
      <c r="B17" s="17">
        <f>SUM('Group 1 ITE'!B130)</f>
        <v>427</v>
      </c>
      <c r="C17" s="17">
        <f>SUM('Group 1 ITE'!C130)</f>
        <v>309</v>
      </c>
      <c r="D17" s="17">
        <f>SUM('Group 1 ITE'!D130)</f>
        <v>447</v>
      </c>
      <c r="E17" s="17">
        <f>SUM('Group 1 ITE'!E130)</f>
        <v>358</v>
      </c>
      <c r="F17" s="17">
        <f>SUM('Group 1 ITE'!F130)</f>
        <v>380</v>
      </c>
      <c r="G17" s="17">
        <f>SUM('Group 1 ITE'!G130)</f>
        <v>353</v>
      </c>
      <c r="H17" s="17">
        <f>SUM('Group 1 ITE'!H130)</f>
        <v>426</v>
      </c>
      <c r="I17" s="17">
        <f>SUM('Group 1 ITE'!I130)</f>
        <v>475</v>
      </c>
      <c r="J17" s="17">
        <f>SUM('Group 1 ITE'!J130)</f>
        <v>471</v>
      </c>
      <c r="K17" s="17">
        <f>SUM('Group 1 ITE'!K130)</f>
        <v>488</v>
      </c>
      <c r="L17" s="17">
        <f>SUM('Group 1 ITE'!L130)</f>
        <v>517</v>
      </c>
      <c r="M17" s="17">
        <f>SUM('Group 1 ITE'!M130)</f>
        <v>536</v>
      </c>
      <c r="N17" s="17">
        <f t="shared" si="2"/>
        <v>5187</v>
      </c>
    </row>
    <row r="18" spans="1:15" x14ac:dyDescent="0.2">
      <c r="A18" s="14" t="s">
        <v>20</v>
      </c>
      <c r="B18" s="17">
        <f>SUM('Group 1 ITE'!B131)</f>
        <v>6</v>
      </c>
      <c r="C18" s="17">
        <f>SUM('Group 1 ITE'!C131)</f>
        <v>7</v>
      </c>
      <c r="D18" s="17">
        <f>SUM('Group 1 ITE'!D131)</f>
        <v>6</v>
      </c>
      <c r="E18" s="17">
        <f>SUM('Group 1 ITE'!E131)</f>
        <v>9</v>
      </c>
      <c r="F18" s="17">
        <f>SUM('Group 1 ITE'!F131)</f>
        <v>8</v>
      </c>
      <c r="G18" s="17">
        <f>SUM('Group 1 ITE'!G131)</f>
        <v>8</v>
      </c>
      <c r="H18" s="17">
        <f>SUM('Group 1 ITE'!H131)</f>
        <v>4</v>
      </c>
      <c r="I18" s="17">
        <f>SUM('Group 1 ITE'!I131)</f>
        <v>4</v>
      </c>
      <c r="J18" s="17">
        <f>SUM('Group 1 ITE'!J131)</f>
        <v>2</v>
      </c>
      <c r="K18" s="17">
        <f>SUM('Group 1 ITE'!K131)</f>
        <v>4</v>
      </c>
      <c r="L18" s="17">
        <f>SUM('Group 1 ITE'!L131)</f>
        <v>2</v>
      </c>
      <c r="M18" s="17">
        <f>SUM('Group 1 ITE'!M131)</f>
        <v>0</v>
      </c>
      <c r="N18" s="17">
        <f t="shared" si="2"/>
        <v>60</v>
      </c>
    </row>
    <row r="19" spans="1:15" x14ac:dyDescent="0.2">
      <c r="A19" s="14" t="s">
        <v>3</v>
      </c>
      <c r="B19" s="17">
        <f>SUM('Group 1 ITE'!B132)</f>
        <v>6109</v>
      </c>
      <c r="C19" s="17">
        <f>SUM('Group 1 ITE'!C132)</f>
        <v>5544</v>
      </c>
      <c r="D19" s="17">
        <f>SUM('Group 1 ITE'!D132)</f>
        <v>6481</v>
      </c>
      <c r="E19" s="17">
        <f>SUM('Group 1 ITE'!E132)</f>
        <v>5599</v>
      </c>
      <c r="F19" s="17">
        <f>SUM('Group 1 ITE'!F132)</f>
        <v>6479</v>
      </c>
      <c r="G19" s="17">
        <f>SUM('Group 1 ITE'!G132)</f>
        <v>6597</v>
      </c>
      <c r="H19" s="17">
        <f>SUM('Group 1 ITE'!H132)</f>
        <v>6618</v>
      </c>
      <c r="I19" s="17">
        <f>SUM('Group 1 ITE'!I132)</f>
        <v>5867</v>
      </c>
      <c r="J19" s="17">
        <f>SUM('Group 1 ITE'!J132)</f>
        <v>6196</v>
      </c>
      <c r="K19" s="17">
        <f>SUM('Group 1 ITE'!K132)</f>
        <v>6698</v>
      </c>
      <c r="L19" s="17">
        <f>SUM('Group 1 ITE'!L132)</f>
        <v>6355</v>
      </c>
      <c r="M19" s="17">
        <f>SUM('Group 1 ITE'!M132)</f>
        <v>6684</v>
      </c>
      <c r="N19" s="17">
        <f t="shared" si="2"/>
        <v>75227</v>
      </c>
    </row>
    <row r="20" spans="1:15" x14ac:dyDescent="0.2">
      <c r="A20" s="14" t="s">
        <v>4</v>
      </c>
      <c r="B20" s="17">
        <f>SUM('Group 1 ITE'!B133)</f>
        <v>1178</v>
      </c>
      <c r="C20" s="17">
        <f>SUM('Group 1 ITE'!C133)</f>
        <v>1162</v>
      </c>
      <c r="D20" s="17">
        <f>SUM('Group 1 ITE'!D133)</f>
        <v>1368</v>
      </c>
      <c r="E20" s="17">
        <f>SUM('Group 1 ITE'!E133)</f>
        <v>1223</v>
      </c>
      <c r="F20" s="17">
        <f>SUM('Group 1 ITE'!F133)</f>
        <v>1371</v>
      </c>
      <c r="G20" s="17">
        <f>SUM('Group 1 ITE'!G133)</f>
        <v>1397</v>
      </c>
      <c r="H20" s="17">
        <f>SUM('Group 1 ITE'!H133)</f>
        <v>1446</v>
      </c>
      <c r="I20" s="17">
        <f>SUM('Group 1 ITE'!I133)</f>
        <v>1295</v>
      </c>
      <c r="J20" s="17">
        <f>SUM('Group 1 ITE'!J133)</f>
        <v>1393</v>
      </c>
      <c r="K20" s="17">
        <f>SUM('Group 1 ITE'!K133)</f>
        <v>1538</v>
      </c>
      <c r="L20" s="17">
        <f>SUM('Group 1 ITE'!L133)</f>
        <v>1476</v>
      </c>
      <c r="M20" s="17">
        <f>SUM('Group 1 ITE'!M133)</f>
        <v>1306</v>
      </c>
      <c r="N20" s="17">
        <f t="shared" si="2"/>
        <v>16153</v>
      </c>
    </row>
    <row r="21" spans="1:15" x14ac:dyDescent="0.2">
      <c r="A21" s="16" t="s">
        <v>24</v>
      </c>
      <c r="B21" s="17">
        <f t="shared" ref="B21:N21" si="3">SUM(B13:B20)</f>
        <v>15319</v>
      </c>
      <c r="C21" s="17">
        <f t="shared" si="3"/>
        <v>13767</v>
      </c>
      <c r="D21" s="17">
        <f t="shared" si="3"/>
        <v>16400</v>
      </c>
      <c r="E21" s="17">
        <f t="shared" si="3"/>
        <v>14179</v>
      </c>
      <c r="F21" s="17">
        <f t="shared" si="3"/>
        <v>16099</v>
      </c>
      <c r="G21" s="17">
        <f t="shared" si="3"/>
        <v>16750</v>
      </c>
      <c r="H21" s="17">
        <f t="shared" si="3"/>
        <v>17027</v>
      </c>
      <c r="I21" s="17">
        <f t="shared" si="3"/>
        <v>15533</v>
      </c>
      <c r="J21" s="17">
        <f t="shared" si="3"/>
        <v>15971</v>
      </c>
      <c r="K21" s="17">
        <f t="shared" si="3"/>
        <v>17117</v>
      </c>
      <c r="L21" s="17">
        <f t="shared" si="3"/>
        <v>15790</v>
      </c>
      <c r="M21" s="17">
        <f t="shared" si="3"/>
        <v>16803</v>
      </c>
      <c r="N21" s="17">
        <f t="shared" si="3"/>
        <v>190755</v>
      </c>
    </row>
    <row r="22" spans="1:15" x14ac:dyDescent="0.2">
      <c r="A22" s="39" t="s">
        <v>34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5" s="2" customFormat="1" x14ac:dyDescent="0.2">
      <c r="A23" s="11" t="s">
        <v>10</v>
      </c>
      <c r="B23" s="12" t="s">
        <v>36</v>
      </c>
      <c r="C23" s="12" t="s">
        <v>37</v>
      </c>
      <c r="D23" s="12" t="s">
        <v>38</v>
      </c>
      <c r="E23" s="12" t="s">
        <v>39</v>
      </c>
      <c r="F23" s="12" t="s">
        <v>40</v>
      </c>
      <c r="G23" s="12" t="s">
        <v>41</v>
      </c>
      <c r="H23" s="12" t="s">
        <v>42</v>
      </c>
      <c r="I23" s="13" t="s">
        <v>43</v>
      </c>
      <c r="J23" s="12" t="s">
        <v>44</v>
      </c>
      <c r="K23" s="12" t="s">
        <v>45</v>
      </c>
      <c r="L23" s="12" t="s">
        <v>46</v>
      </c>
      <c r="M23" s="12" t="s">
        <v>47</v>
      </c>
      <c r="N23" s="12" t="s">
        <v>0</v>
      </c>
    </row>
    <row r="24" spans="1:15" x14ac:dyDescent="0.2">
      <c r="A24" s="14" t="s">
        <v>17</v>
      </c>
      <c r="B24" s="15">
        <f>SUM('Group 2 BTE'!B105)</f>
        <v>61563.78</v>
      </c>
      <c r="C24" s="15">
        <f>SUM('Group 2 BTE'!C105)</f>
        <v>33808.81</v>
      </c>
      <c r="D24" s="15">
        <f>SUM('Group 2 BTE'!D105)</f>
        <v>44654.740000000005</v>
      </c>
      <c r="E24" s="15">
        <f>SUM('Group 2 BTE'!E105)</f>
        <v>35679.08</v>
      </c>
      <c r="F24" s="15">
        <f>SUM('Group 2 BTE'!F105)</f>
        <v>62071.97</v>
      </c>
      <c r="G24" s="15">
        <f>SUM('Group 2 BTE'!G105)</f>
        <v>34657.519999999997</v>
      </c>
      <c r="H24" s="15">
        <f>SUM('Group 2 BTE'!H105)</f>
        <v>47378.9</v>
      </c>
      <c r="I24" s="15">
        <f>SUM('Group 2 BTE'!I105)</f>
        <v>30235.940000000002</v>
      </c>
      <c r="J24" s="15">
        <f>SUM('Group 2 BTE'!J105)</f>
        <v>50804.82</v>
      </c>
      <c r="K24" s="15">
        <f>SUM('Group 2 BTE'!K105)</f>
        <v>48822.770000000004</v>
      </c>
      <c r="L24" s="15">
        <v>37642</v>
      </c>
      <c r="M24" s="15">
        <f>SUM('Group 2 BTE'!M105)</f>
        <v>29148.13</v>
      </c>
      <c r="N24" s="15">
        <f t="shared" ref="N24:N31" si="4">SUM(B24:M24)</f>
        <v>516468.46000000008</v>
      </c>
    </row>
    <row r="25" spans="1:15" x14ac:dyDescent="0.2">
      <c r="A25" s="14" t="s">
        <v>18</v>
      </c>
      <c r="B25" s="15">
        <f>SUM('Group 2 BTE'!B106)</f>
        <v>182881.83</v>
      </c>
      <c r="C25" s="15">
        <f>SUM('Group 2 BTE'!C106)</f>
        <v>164036.50999999998</v>
      </c>
      <c r="D25" s="15">
        <f>SUM('Group 2 BTE'!D106)</f>
        <v>168759.26</v>
      </c>
      <c r="E25" s="15">
        <f>SUM('Group 2 BTE'!E106)</f>
        <v>161126.96000000002</v>
      </c>
      <c r="F25" s="15">
        <f>SUM('Group 2 BTE'!F106)</f>
        <v>162381.44</v>
      </c>
      <c r="G25" s="15">
        <f>SUM('Group 2 BTE'!G106)</f>
        <v>184689.76</v>
      </c>
      <c r="H25" s="15">
        <f>SUM('Group 2 BTE'!H106)</f>
        <v>241473.45</v>
      </c>
      <c r="I25" s="15">
        <f>SUM('Group 2 BTE'!I106)</f>
        <v>230379.90999999997</v>
      </c>
      <c r="J25" s="15">
        <f>SUM('Group 2 BTE'!J106)</f>
        <v>253081.78999999998</v>
      </c>
      <c r="K25" s="15">
        <f>SUM('Group 2 BTE'!K106)</f>
        <v>252565.24</v>
      </c>
      <c r="L25" s="15">
        <f>SUM('Group 2 BTE'!L106)</f>
        <v>240069.63</v>
      </c>
      <c r="M25" s="15">
        <f>SUM('Group 2 BTE'!M106)</f>
        <v>229095.56</v>
      </c>
      <c r="N25" s="15">
        <f t="shared" si="4"/>
        <v>2470541.34</v>
      </c>
    </row>
    <row r="26" spans="1:15" x14ac:dyDescent="0.2">
      <c r="A26" s="14" t="s">
        <v>19</v>
      </c>
      <c r="B26" s="15">
        <f>SUM('Group 2 BTE'!B107)</f>
        <v>348049.60000000003</v>
      </c>
      <c r="C26" s="15">
        <f>SUM('Group 2 BTE'!C107)</f>
        <v>317904.8</v>
      </c>
      <c r="D26" s="15">
        <f>SUM('Group 2 BTE'!D107)</f>
        <v>424702.79</v>
      </c>
      <c r="E26" s="15">
        <f>SUM('Group 2 BTE'!E107)</f>
        <v>358637.77</v>
      </c>
      <c r="F26" s="15">
        <f>SUM('Group 2 BTE'!F107)</f>
        <v>369536.49</v>
      </c>
      <c r="G26" s="15">
        <f>SUM('Group 2 BTE'!G107)</f>
        <v>377252.51</v>
      </c>
      <c r="H26" s="15">
        <f>SUM('Group 2 BTE'!H107)</f>
        <v>362234.56999999995</v>
      </c>
      <c r="I26" s="15">
        <f>SUM('Group 2 BTE'!I107)</f>
        <v>377257.77999999997</v>
      </c>
      <c r="J26" s="15">
        <f>SUM('Group 2 BTE'!J107)</f>
        <v>396550.39</v>
      </c>
      <c r="K26" s="15">
        <f>SUM('Group 2 BTE'!K107)</f>
        <v>392933.01</v>
      </c>
      <c r="L26" s="15">
        <f>SUM('Group 2 BTE'!L107)</f>
        <v>357840.79</v>
      </c>
      <c r="M26" s="15">
        <f>SUM('Group 2 BTE'!M107)</f>
        <v>365070.38</v>
      </c>
      <c r="N26" s="15">
        <f t="shared" si="4"/>
        <v>4447970.88</v>
      </c>
    </row>
    <row r="27" spans="1:15" x14ac:dyDescent="0.2">
      <c r="A27" s="14" t="s">
        <v>1</v>
      </c>
      <c r="B27" s="15">
        <f>SUM('Group 2 BTE'!B108)</f>
        <v>3131180.06</v>
      </c>
      <c r="C27" s="15">
        <f>SUM('Group 2 BTE'!C108)</f>
        <v>2881380.9</v>
      </c>
      <c r="D27" s="15">
        <f>SUM('Group 2 BTE'!D108)</f>
        <v>3449259.8000000003</v>
      </c>
      <c r="E27" s="15">
        <f>SUM('Group 2 BTE'!E108)</f>
        <v>3236062.88</v>
      </c>
      <c r="F27" s="15">
        <f>SUM('Group 2 BTE'!F108)</f>
        <v>3610253.5</v>
      </c>
      <c r="G27" s="15">
        <f>SUM('Group 2 BTE'!G108)</f>
        <v>3701229</v>
      </c>
      <c r="H27" s="15">
        <f>SUM('Group 2 BTE'!H108)</f>
        <v>3511167.44</v>
      </c>
      <c r="I27" s="15">
        <f>SUM('Group 2 BTE'!I108)</f>
        <v>3080722.8600000003</v>
      </c>
      <c r="J27" s="15">
        <f>SUM('Group 2 BTE'!J108)</f>
        <v>3357900.76</v>
      </c>
      <c r="K27" s="15">
        <f>SUM('Group 2 BTE'!K108)</f>
        <v>3516165.34</v>
      </c>
      <c r="L27" s="15">
        <f>SUM('Group 2 BTE'!L108)</f>
        <v>3235416.5</v>
      </c>
      <c r="M27" s="15">
        <f>SUM('Group 2 BTE'!M108)</f>
        <v>3381925.7</v>
      </c>
      <c r="N27" s="15">
        <f t="shared" si="4"/>
        <v>40092664.74000001</v>
      </c>
    </row>
    <row r="28" spans="1:15" x14ac:dyDescent="0.2">
      <c r="A28" s="14" t="s">
        <v>2</v>
      </c>
      <c r="B28" s="15">
        <f>SUM('Group 2 BTE'!B109)</f>
        <v>273040</v>
      </c>
      <c r="C28" s="15">
        <f>SUM('Group 2 BTE'!C109)</f>
        <v>203775</v>
      </c>
      <c r="D28" s="15">
        <f>SUM('Group 2 BTE'!D109)</f>
        <v>292290</v>
      </c>
      <c r="E28" s="15">
        <f>SUM('Group 2 BTE'!E109)</f>
        <v>248460</v>
      </c>
      <c r="F28" s="15">
        <f>SUM('Group 2 BTE'!F109)</f>
        <v>281510</v>
      </c>
      <c r="G28" s="15">
        <f>SUM('Group 2 BTE'!G109)</f>
        <v>279790</v>
      </c>
      <c r="H28" s="15">
        <f>SUM('Group 2 BTE'!H109)</f>
        <v>285800</v>
      </c>
      <c r="I28" s="15">
        <f>SUM('Group 2 BTE'!I109)</f>
        <v>277680</v>
      </c>
      <c r="J28" s="15">
        <f>SUM('Group 2 BTE'!J109)</f>
        <v>272815</v>
      </c>
      <c r="K28" s="15">
        <f>SUM('Group 2 BTE'!K109)</f>
        <v>301675</v>
      </c>
      <c r="L28" s="15">
        <f>SUM('Group 2 BTE'!L109)</f>
        <v>280405</v>
      </c>
      <c r="M28" s="15">
        <f>SUM('Group 2 BTE'!M109)</f>
        <v>304165</v>
      </c>
      <c r="N28" s="15">
        <f t="shared" si="4"/>
        <v>3301405</v>
      </c>
    </row>
    <row r="29" spans="1:15" x14ac:dyDescent="0.2">
      <c r="A29" s="14" t="s">
        <v>20</v>
      </c>
      <c r="B29" s="15">
        <f>SUM('Group 2 BTE'!B110)</f>
        <v>2297.7399999999998</v>
      </c>
      <c r="C29" s="15">
        <f>SUM('Group 2 BTE'!C110)</f>
        <v>0</v>
      </c>
      <c r="D29" s="15">
        <f>SUM('Group 2 BTE'!D110)</f>
        <v>598.24</v>
      </c>
      <c r="E29" s="15">
        <f>SUM('Group 2 BTE'!E110)</f>
        <v>1794.72</v>
      </c>
      <c r="F29" s="15">
        <f>SUM('Group 2 BTE'!F110)</f>
        <v>802.14</v>
      </c>
      <c r="G29" s="15">
        <f>SUM('Group 2 BTE'!G110)</f>
        <v>5193.72</v>
      </c>
      <c r="H29" s="15">
        <f>SUM('Group 2 BTE'!H110)</f>
        <v>1794.72</v>
      </c>
      <c r="I29" s="15">
        <f>SUM('Group 2 BTE'!I110)</f>
        <v>0</v>
      </c>
      <c r="J29" s="15">
        <f>SUM('Group 2 BTE'!J110)</f>
        <v>1006.04</v>
      </c>
      <c r="K29" s="15">
        <f>SUM('Group 2 BTE'!K110)</f>
        <v>299.12</v>
      </c>
      <c r="L29" s="15">
        <f>SUM('Group 2 BTE'!L110)</f>
        <v>251.51</v>
      </c>
      <c r="M29" s="15">
        <f>SUM('Group 2 BTE'!M110)</f>
        <v>0</v>
      </c>
      <c r="N29" s="15">
        <f t="shared" si="4"/>
        <v>14037.95</v>
      </c>
    </row>
    <row r="30" spans="1:15" x14ac:dyDescent="0.2">
      <c r="A30" s="14" t="s">
        <v>3</v>
      </c>
      <c r="B30" s="15">
        <f>SUM('Group 2 BTE'!B111)</f>
        <v>543488.85</v>
      </c>
      <c r="C30" s="15">
        <f>SUM('Group 2 BTE'!C111)</f>
        <v>514219.05</v>
      </c>
      <c r="D30" s="15">
        <f>SUM('Group 2 BTE'!D111)</f>
        <v>568908.45000000007</v>
      </c>
      <c r="E30" s="15">
        <f>SUM('Group 2 BTE'!E111)</f>
        <v>475830.89999999997</v>
      </c>
      <c r="F30" s="15">
        <f>SUM('Group 2 BTE'!F111)</f>
        <v>596118.6</v>
      </c>
      <c r="G30" s="15">
        <f>SUM('Group 2 BTE'!G111)</f>
        <v>560628.44999999995</v>
      </c>
      <c r="H30" s="15">
        <f>SUM('Group 2 BTE'!H111)</f>
        <v>544803.29999999993</v>
      </c>
      <c r="I30" s="15">
        <f>SUM('Group 2 BTE'!I111)</f>
        <v>483986.7</v>
      </c>
      <c r="J30" s="15">
        <f>SUM('Group 2 BTE'!J111)</f>
        <v>515543.85</v>
      </c>
      <c r="K30" s="15">
        <f>SUM('Group 2 BTE'!K111)</f>
        <v>604491.75</v>
      </c>
      <c r="L30" s="15">
        <f>SUM('Group 2 BTE'!L111)</f>
        <v>537858.45000000007</v>
      </c>
      <c r="M30" s="15">
        <f>SUM('Group 2 BTE'!M111)</f>
        <v>583698.6</v>
      </c>
      <c r="N30" s="15">
        <f t="shared" si="4"/>
        <v>6529576.9499999993</v>
      </c>
    </row>
    <row r="31" spans="1:15" x14ac:dyDescent="0.2">
      <c r="A31" s="14" t="s">
        <v>4</v>
      </c>
      <c r="B31" s="15">
        <f>SUM('Group 2 BTE'!B112)</f>
        <v>354848.7</v>
      </c>
      <c r="C31" s="15">
        <f>SUM('Group 2 BTE'!C112)</f>
        <v>330716.28999999998</v>
      </c>
      <c r="D31" s="15">
        <f>SUM('Group 2 BTE'!D112)</f>
        <v>374945.22</v>
      </c>
      <c r="E31" s="15">
        <f>SUM('Group 2 BTE'!E112)</f>
        <v>337925.88999999996</v>
      </c>
      <c r="F31" s="15">
        <f>SUM('Group 2 BTE'!F112)</f>
        <v>376370.56</v>
      </c>
      <c r="G31" s="15">
        <f>SUM('Group 2 BTE'!G112)</f>
        <v>401830.09</v>
      </c>
      <c r="H31" s="15">
        <f>SUM('Group 2 BTE'!H112)</f>
        <v>393577.13</v>
      </c>
      <c r="I31" s="15">
        <f>SUM('Group 2 BTE'!I112)</f>
        <v>340503.70999999996</v>
      </c>
      <c r="J31" s="15">
        <f>SUM('Group 2 BTE'!J112)</f>
        <v>361479.88</v>
      </c>
      <c r="K31" s="15">
        <f>SUM('Group 2 BTE'!K112)</f>
        <v>324604.61</v>
      </c>
      <c r="L31" s="15">
        <f>SUM('Group 2 BTE'!L112)</f>
        <v>310316.36</v>
      </c>
      <c r="M31" s="15">
        <f>SUM('Group 2 BTE'!M112)</f>
        <v>328354.56</v>
      </c>
      <c r="N31" s="15">
        <f t="shared" si="4"/>
        <v>4235472.9999999991</v>
      </c>
    </row>
    <row r="32" spans="1:15" x14ac:dyDescent="0.2">
      <c r="A32" s="16" t="s">
        <v>11</v>
      </c>
      <c r="B32" s="15">
        <f t="shared" ref="B32:N32" si="5">SUM(B24:B31)</f>
        <v>4897350.5600000005</v>
      </c>
      <c r="C32" s="15">
        <f t="shared" si="5"/>
        <v>4445841.3599999994</v>
      </c>
      <c r="D32" s="15">
        <f t="shared" si="5"/>
        <v>5324118.5</v>
      </c>
      <c r="E32" s="15">
        <f t="shared" si="5"/>
        <v>4855518.2</v>
      </c>
      <c r="F32" s="15">
        <f t="shared" si="5"/>
        <v>5459044.6999999993</v>
      </c>
      <c r="G32" s="15">
        <f t="shared" si="5"/>
        <v>5545271.0499999998</v>
      </c>
      <c r="H32" s="15">
        <f t="shared" si="5"/>
        <v>5388229.5099999988</v>
      </c>
      <c r="I32" s="15">
        <f t="shared" si="5"/>
        <v>4820766.9000000004</v>
      </c>
      <c r="J32" s="15">
        <f t="shared" si="5"/>
        <v>5209182.5299999993</v>
      </c>
      <c r="K32" s="15">
        <f t="shared" si="5"/>
        <v>5441556.8399999999</v>
      </c>
      <c r="L32" s="15">
        <f t="shared" si="5"/>
        <v>4999800.24</v>
      </c>
      <c r="M32" s="15">
        <f t="shared" si="5"/>
        <v>5221457.93</v>
      </c>
      <c r="N32" s="15">
        <f t="shared" si="5"/>
        <v>61608138.320000008</v>
      </c>
      <c r="O32" s="5"/>
    </row>
    <row r="33" spans="1:14" x14ac:dyDescent="0.2">
      <c r="A33" s="16" t="s">
        <v>25</v>
      </c>
      <c r="B33" s="12" t="s">
        <v>36</v>
      </c>
      <c r="C33" s="12" t="s">
        <v>37</v>
      </c>
      <c r="D33" s="12" t="s">
        <v>38</v>
      </c>
      <c r="E33" s="12" t="s">
        <v>39</v>
      </c>
      <c r="F33" s="12" t="s">
        <v>40</v>
      </c>
      <c r="G33" s="12" t="s">
        <v>41</v>
      </c>
      <c r="H33" s="12" t="s">
        <v>42</v>
      </c>
      <c r="I33" s="13" t="s">
        <v>43</v>
      </c>
      <c r="J33" s="12" t="s">
        <v>44</v>
      </c>
      <c r="K33" s="12" t="s">
        <v>45</v>
      </c>
      <c r="L33" s="12" t="s">
        <v>46</v>
      </c>
      <c r="M33" s="12" t="s">
        <v>47</v>
      </c>
      <c r="N33" s="12" t="s">
        <v>0</v>
      </c>
    </row>
    <row r="34" spans="1:14" x14ac:dyDescent="0.2">
      <c r="A34" s="14" t="s">
        <v>17</v>
      </c>
      <c r="B34" s="17">
        <f>SUM('Group 2 BTE'!B126)</f>
        <v>186</v>
      </c>
      <c r="C34" s="17">
        <f>SUM('Group 2 BTE'!C126)</f>
        <v>107</v>
      </c>
      <c r="D34" s="17">
        <f>SUM('Group 2 BTE'!D126)</f>
        <v>140</v>
      </c>
      <c r="E34" s="17">
        <f>SUM('Group 2 BTE'!E126)</f>
        <v>112</v>
      </c>
      <c r="F34" s="17">
        <f>SUM('Group 2 BTE'!F126)</f>
        <v>190</v>
      </c>
      <c r="G34" s="17">
        <f>SUM('Group 2 BTE'!G126)</f>
        <v>109</v>
      </c>
      <c r="H34" s="17">
        <f>SUM('Group 2 BTE'!H126)</f>
        <v>148</v>
      </c>
      <c r="I34" s="17">
        <f>SUM('Group 2 BTE'!I126)</f>
        <v>97</v>
      </c>
      <c r="J34" s="17">
        <f>SUM('Group 2 BTE'!J126)</f>
        <v>162</v>
      </c>
      <c r="K34" s="17">
        <f>SUM('Group 2 BTE'!K126)</f>
        <v>157</v>
      </c>
      <c r="L34" s="17">
        <v>124</v>
      </c>
      <c r="M34" s="17">
        <f>SUM('Group 2 BTE'!M126)</f>
        <v>92</v>
      </c>
      <c r="N34" s="17">
        <f t="shared" ref="N34:N41" si="6">SUM(B34:M34)</f>
        <v>1624</v>
      </c>
    </row>
    <row r="35" spans="1:14" x14ac:dyDescent="0.2">
      <c r="A35" s="14" t="s">
        <v>18</v>
      </c>
      <c r="B35" s="17">
        <f>SUM('Group 2 BTE'!B127)</f>
        <v>522</v>
      </c>
      <c r="C35" s="17">
        <f>SUM('Group 2 BTE'!C127)</f>
        <v>470</v>
      </c>
      <c r="D35" s="17">
        <f>SUM('Group 2 BTE'!D127)</f>
        <v>483</v>
      </c>
      <c r="E35" s="17">
        <f>SUM('Group 2 BTE'!E127)</f>
        <v>457</v>
      </c>
      <c r="F35" s="17">
        <f>SUM('Group 2 BTE'!F127)</f>
        <v>463</v>
      </c>
      <c r="G35" s="17">
        <f>SUM('Group 2 BTE'!G127)</f>
        <v>522</v>
      </c>
      <c r="H35" s="17">
        <f>SUM('Group 2 BTE'!H127)</f>
        <v>700</v>
      </c>
      <c r="I35" s="17">
        <f>SUM('Group 2 BTE'!I127)</f>
        <v>650</v>
      </c>
      <c r="J35" s="17">
        <f>SUM('Group 2 BTE'!J127)</f>
        <v>723</v>
      </c>
      <c r="K35" s="17">
        <f>SUM('Group 2 BTE'!K127)</f>
        <v>714</v>
      </c>
      <c r="L35" s="17">
        <f>SUM('Group 2 BTE'!L127)</f>
        <v>677</v>
      </c>
      <c r="M35" s="17">
        <f>SUM('Group 2 BTE'!M127)</f>
        <v>652</v>
      </c>
      <c r="N35" s="17">
        <f t="shared" si="6"/>
        <v>7033</v>
      </c>
    </row>
    <row r="36" spans="1:14" x14ac:dyDescent="0.2">
      <c r="A36" s="14" t="s">
        <v>19</v>
      </c>
      <c r="B36" s="17">
        <f>SUM('Group 2 BTE'!B128)</f>
        <v>991</v>
      </c>
      <c r="C36" s="17">
        <f>SUM('Group 2 BTE'!C128)</f>
        <v>909</v>
      </c>
      <c r="D36" s="17">
        <f>SUM('Group 2 BTE'!D128)</f>
        <v>1211</v>
      </c>
      <c r="E36" s="17">
        <f>SUM('Group 2 BTE'!E128)</f>
        <v>1019</v>
      </c>
      <c r="F36" s="17">
        <f>SUM('Group 2 BTE'!F128)</f>
        <v>1051</v>
      </c>
      <c r="G36" s="17">
        <f>SUM('Group 2 BTE'!G128)</f>
        <v>1067</v>
      </c>
      <c r="H36" s="17">
        <f>SUM('Group 2 BTE'!H128)</f>
        <v>1042</v>
      </c>
      <c r="I36" s="17">
        <f>SUM('Group 2 BTE'!I128)</f>
        <v>1089</v>
      </c>
      <c r="J36" s="17">
        <f>SUM('Group 2 BTE'!J128)</f>
        <v>1133</v>
      </c>
      <c r="K36" s="17">
        <f>SUM('Group 2 BTE'!K128)</f>
        <v>1110</v>
      </c>
      <c r="L36" s="17">
        <f>SUM('Group 2 BTE'!L128)</f>
        <v>1013</v>
      </c>
      <c r="M36" s="17">
        <f>SUM('Group 2 BTE'!M128)</f>
        <v>1034</v>
      </c>
      <c r="N36" s="17">
        <f t="shared" si="6"/>
        <v>12669</v>
      </c>
    </row>
    <row r="37" spans="1:14" x14ac:dyDescent="0.2">
      <c r="A37" s="14" t="s">
        <v>1</v>
      </c>
      <c r="B37" s="17">
        <f>SUM('Group 2 BTE'!B129)</f>
        <v>8444</v>
      </c>
      <c r="C37" s="17">
        <f>SUM('Group 2 BTE'!C129)</f>
        <v>7801</v>
      </c>
      <c r="D37" s="17">
        <f>SUM('Group 2 BTE'!D129)</f>
        <v>9288</v>
      </c>
      <c r="E37" s="17">
        <f>SUM('Group 2 BTE'!E129)</f>
        <v>8727</v>
      </c>
      <c r="F37" s="17">
        <f>SUM('Group 2 BTE'!F129)</f>
        <v>9698</v>
      </c>
      <c r="G37" s="17">
        <f>SUM('Group 2 BTE'!G129)</f>
        <v>9957</v>
      </c>
      <c r="H37" s="17">
        <f>SUM('Group 2 BTE'!H129)</f>
        <v>9441</v>
      </c>
      <c r="I37" s="17">
        <f>SUM('Group 2 BTE'!I129)</f>
        <v>8296</v>
      </c>
      <c r="J37" s="17">
        <f>SUM('Group 2 BTE'!J129)</f>
        <v>9061</v>
      </c>
      <c r="K37" s="17">
        <f>SUM('Group 2 BTE'!K129)</f>
        <v>9467</v>
      </c>
      <c r="L37" s="17">
        <f>SUM('Group 2 BTE'!L129)</f>
        <v>8715</v>
      </c>
      <c r="M37" s="17">
        <f>SUM('Group 2 BTE'!M129)</f>
        <v>9097</v>
      </c>
      <c r="N37" s="17">
        <f t="shared" si="6"/>
        <v>107992</v>
      </c>
    </row>
    <row r="38" spans="1:14" x14ac:dyDescent="0.2">
      <c r="A38" s="14" t="s">
        <v>2</v>
      </c>
      <c r="B38" s="17">
        <f>SUM('Group 2 BTE'!B130)</f>
        <v>789</v>
      </c>
      <c r="C38" s="17">
        <f>SUM('Group 2 BTE'!C130)</f>
        <v>595</v>
      </c>
      <c r="D38" s="17">
        <f>SUM('Group 2 BTE'!D130)</f>
        <v>851</v>
      </c>
      <c r="E38" s="17">
        <f>SUM('Group 2 BTE'!E130)</f>
        <v>728</v>
      </c>
      <c r="F38" s="17">
        <f>SUM('Group 2 BTE'!F130)</f>
        <v>824</v>
      </c>
      <c r="G38" s="17">
        <f>SUM('Group 2 BTE'!G130)</f>
        <v>819</v>
      </c>
      <c r="H38" s="17">
        <f>SUM('Group 2 BTE'!H130)</f>
        <v>836</v>
      </c>
      <c r="I38" s="17">
        <f>SUM('Group 2 BTE'!I130)</f>
        <v>816</v>
      </c>
      <c r="J38" s="17">
        <f>SUM('Group 2 BTE'!J130)</f>
        <v>796</v>
      </c>
      <c r="K38" s="17">
        <f>SUM('Group 2 BTE'!K130)</f>
        <v>881</v>
      </c>
      <c r="L38" s="17">
        <f>SUM('Group 2 BTE'!L130)</f>
        <v>819</v>
      </c>
      <c r="M38" s="17">
        <f>SUM('Group 2 BTE'!M130)</f>
        <v>885</v>
      </c>
      <c r="N38" s="17">
        <f t="shared" si="6"/>
        <v>9639</v>
      </c>
    </row>
    <row r="39" spans="1:14" x14ac:dyDescent="0.2">
      <c r="A39" s="14" t="s">
        <v>20</v>
      </c>
      <c r="B39" s="17">
        <f>SUM('Group 2 BTE'!B131)</f>
        <v>8</v>
      </c>
      <c r="C39" s="17">
        <f>SUM('Group 2 BTE'!C131)</f>
        <v>0</v>
      </c>
      <c r="D39" s="17">
        <f>SUM('Group 2 BTE'!D131)</f>
        <v>2</v>
      </c>
      <c r="E39" s="17">
        <f>SUM('Group 2 BTE'!E131)</f>
        <v>6</v>
      </c>
      <c r="F39" s="17">
        <f>SUM('Group 2 BTE'!F131)</f>
        <v>3</v>
      </c>
      <c r="G39" s="17">
        <f>SUM('Group 2 BTE'!G131)</f>
        <v>18</v>
      </c>
      <c r="H39" s="17">
        <f>SUM('Group 2 BTE'!H131)</f>
        <v>6</v>
      </c>
      <c r="I39" s="17">
        <f>SUM('Group 2 BTE'!I131)</f>
        <v>0</v>
      </c>
      <c r="J39" s="17">
        <f>SUM('Group 2 BTE'!J131)</f>
        <v>4</v>
      </c>
      <c r="K39" s="17">
        <f>SUM('Group 2 BTE'!K131)</f>
        <v>1</v>
      </c>
      <c r="L39" s="17">
        <f>SUM('Group 2 BTE'!L131)</f>
        <v>1</v>
      </c>
      <c r="M39" s="17">
        <f>SUM('Group 2 BTE'!M131)</f>
        <v>0</v>
      </c>
      <c r="N39" s="17">
        <f t="shared" si="6"/>
        <v>49</v>
      </c>
    </row>
    <row r="40" spans="1:14" x14ac:dyDescent="0.2">
      <c r="A40" s="14" t="s">
        <v>3</v>
      </c>
      <c r="B40" s="17">
        <f>SUM('Group 2 BTE'!B132)</f>
        <v>1590</v>
      </c>
      <c r="C40" s="17">
        <f>SUM('Group 2 BTE'!C132)</f>
        <v>1508</v>
      </c>
      <c r="D40" s="17">
        <f>SUM('Group 2 BTE'!D132)</f>
        <v>1664</v>
      </c>
      <c r="E40" s="17">
        <f>SUM('Group 2 BTE'!E132)</f>
        <v>1394</v>
      </c>
      <c r="F40" s="17">
        <f>SUM('Group 2 BTE'!F132)</f>
        <v>1742</v>
      </c>
      <c r="G40" s="17">
        <f>SUM('Group 2 BTE'!G132)</f>
        <v>1641</v>
      </c>
      <c r="H40" s="17">
        <f>SUM('Group 2 BTE'!H132)</f>
        <v>1592</v>
      </c>
      <c r="I40" s="17">
        <f>SUM('Group 2 BTE'!I132)</f>
        <v>1417</v>
      </c>
      <c r="J40" s="17">
        <f>SUM('Group 2 BTE'!J132)</f>
        <v>1506</v>
      </c>
      <c r="K40" s="17">
        <f>SUM('Group 2 BTE'!K132)</f>
        <v>1768</v>
      </c>
      <c r="L40" s="17">
        <f>SUM('Group 2 BTE'!L132)</f>
        <v>1573</v>
      </c>
      <c r="M40" s="17">
        <f>SUM('Group 2 BTE'!M132)</f>
        <v>1699</v>
      </c>
      <c r="N40" s="17">
        <f t="shared" si="6"/>
        <v>19094</v>
      </c>
    </row>
    <row r="41" spans="1:14" x14ac:dyDescent="0.2">
      <c r="A41" s="14" t="s">
        <v>4</v>
      </c>
      <c r="B41" s="17">
        <f>SUM('Group 2 BTE'!B133)</f>
        <v>998</v>
      </c>
      <c r="C41" s="17">
        <f>SUM('Group 2 BTE'!C133)</f>
        <v>931</v>
      </c>
      <c r="D41" s="17">
        <f>SUM('Group 2 BTE'!D133)</f>
        <v>1053</v>
      </c>
      <c r="E41" s="17">
        <f>SUM('Group 2 BTE'!E133)</f>
        <v>954</v>
      </c>
      <c r="F41" s="17">
        <f>SUM('Group 2 BTE'!F133)</f>
        <v>1053</v>
      </c>
      <c r="G41" s="17">
        <f>SUM('Group 2 BTE'!G133)</f>
        <v>1131</v>
      </c>
      <c r="H41" s="17">
        <f>SUM('Group 2 BTE'!H133)</f>
        <v>1106</v>
      </c>
      <c r="I41" s="17">
        <f>SUM('Group 2 BTE'!I133)</f>
        <v>955</v>
      </c>
      <c r="J41" s="17">
        <f>SUM('Group 2 BTE'!J133)</f>
        <v>1016</v>
      </c>
      <c r="K41" s="17">
        <f>SUM('Group 2 BTE'!K133)</f>
        <v>915</v>
      </c>
      <c r="L41" s="17">
        <f>SUM('Group 2 BTE'!L133)</f>
        <v>869</v>
      </c>
      <c r="M41" s="17">
        <f>SUM('Group 2 BTE'!M133)</f>
        <v>920</v>
      </c>
      <c r="N41" s="17">
        <f t="shared" si="6"/>
        <v>11901</v>
      </c>
    </row>
    <row r="42" spans="1:14" x14ac:dyDescent="0.2">
      <c r="A42" s="16" t="s">
        <v>13</v>
      </c>
      <c r="B42" s="17">
        <f t="shared" ref="B42:N42" si="7">SUM(B34:B41)</f>
        <v>13528</v>
      </c>
      <c r="C42" s="17">
        <f t="shared" si="7"/>
        <v>12321</v>
      </c>
      <c r="D42" s="17">
        <f t="shared" si="7"/>
        <v>14692</v>
      </c>
      <c r="E42" s="17">
        <f t="shared" si="7"/>
        <v>13397</v>
      </c>
      <c r="F42" s="17">
        <f t="shared" si="7"/>
        <v>15024</v>
      </c>
      <c r="G42" s="17">
        <f t="shared" si="7"/>
        <v>15264</v>
      </c>
      <c r="H42" s="17">
        <f t="shared" si="7"/>
        <v>14871</v>
      </c>
      <c r="I42" s="17">
        <f t="shared" si="7"/>
        <v>13320</v>
      </c>
      <c r="J42" s="17">
        <f t="shared" si="7"/>
        <v>14401</v>
      </c>
      <c r="K42" s="17">
        <f t="shared" si="7"/>
        <v>15013</v>
      </c>
      <c r="L42" s="17">
        <f t="shared" si="7"/>
        <v>13791</v>
      </c>
      <c r="M42" s="17">
        <f t="shared" si="7"/>
        <v>14379</v>
      </c>
      <c r="N42" s="17">
        <f t="shared" si="7"/>
        <v>170001</v>
      </c>
    </row>
    <row r="43" spans="1:14" x14ac:dyDescent="0.2">
      <c r="A43" s="39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2" customFormat="1" x14ac:dyDescent="0.2">
      <c r="A44" s="11" t="s">
        <v>10</v>
      </c>
      <c r="B44" s="12" t="s">
        <v>36</v>
      </c>
      <c r="C44" s="12" t="s">
        <v>37</v>
      </c>
      <c r="D44" s="12" t="s">
        <v>38</v>
      </c>
      <c r="E44" s="12" t="s">
        <v>39</v>
      </c>
      <c r="F44" s="12" t="s">
        <v>40</v>
      </c>
      <c r="G44" s="12" t="s">
        <v>41</v>
      </c>
      <c r="H44" s="12" t="s">
        <v>42</v>
      </c>
      <c r="I44" s="13" t="s">
        <v>43</v>
      </c>
      <c r="J44" s="12" t="s">
        <v>44</v>
      </c>
      <c r="K44" s="12" t="s">
        <v>45</v>
      </c>
      <c r="L44" s="12" t="s">
        <v>46</v>
      </c>
      <c r="M44" s="12" t="s">
        <v>47</v>
      </c>
      <c r="N44" s="12" t="s">
        <v>0</v>
      </c>
    </row>
    <row r="45" spans="1:14" x14ac:dyDescent="0.2">
      <c r="A45" s="14" t="s">
        <v>17</v>
      </c>
      <c r="B45" s="15">
        <f>SUM('Group 3 RIC'!B3)</f>
        <v>21528.32</v>
      </c>
      <c r="C45" s="15">
        <f>SUM('Group 3 RIC'!C3)</f>
        <v>10764.16</v>
      </c>
      <c r="D45" s="15">
        <f>SUM('Group 3 RIC'!D3)</f>
        <v>9418.64</v>
      </c>
      <c r="E45" s="15">
        <f>SUM('Group 3 RIC'!E3)</f>
        <v>10091.4</v>
      </c>
      <c r="F45" s="15">
        <f>SUM('Group 3 RIC'!F3)</f>
        <v>10091.4</v>
      </c>
      <c r="G45" s="15">
        <f>SUM('Group 3 RIC'!G3)</f>
        <v>10091.4</v>
      </c>
      <c r="H45" s="15">
        <f>SUM('Group 3 RIC'!H3)</f>
        <v>22537.46</v>
      </c>
      <c r="I45" s="15">
        <f>SUM('Group 3 RIC'!I3)</f>
        <v>5345.36</v>
      </c>
      <c r="J45" s="15">
        <f>SUM('Group 3 RIC'!J3)</f>
        <v>9008.82</v>
      </c>
      <c r="K45" s="15">
        <f>SUM('Group 3 RIC'!K3)</f>
        <v>10409.42</v>
      </c>
      <c r="L45" s="15">
        <v>11999.52</v>
      </c>
      <c r="M45" s="15">
        <f>SUM('Group 3 RIC'!M3)</f>
        <v>4635.88</v>
      </c>
      <c r="N45" s="15">
        <f t="shared" ref="N45:N52" si="8">SUM(B45:M45)</f>
        <v>135921.78</v>
      </c>
    </row>
    <row r="46" spans="1:14" x14ac:dyDescent="0.2">
      <c r="A46" s="14" t="s">
        <v>18</v>
      </c>
      <c r="B46" s="15">
        <f>SUM('Group 3 RIC'!B4)</f>
        <v>1068361.8400000001</v>
      </c>
      <c r="C46" s="15">
        <f>SUM('Group 3 RIC'!C4)</f>
        <v>956538.96</v>
      </c>
      <c r="D46" s="15">
        <f>SUM('Group 3 RIC'!D4)</f>
        <v>1102739.82</v>
      </c>
      <c r="E46" s="15">
        <f>SUM('Group 3 RIC'!E4)</f>
        <v>952761.16</v>
      </c>
      <c r="F46" s="15">
        <f>SUM('Group 3 RIC'!F4)</f>
        <v>1080828.58</v>
      </c>
      <c r="G46" s="15">
        <f>SUM('Group 3 RIC'!G4)</f>
        <v>1058161.78</v>
      </c>
      <c r="H46" s="15">
        <f>SUM('Group 3 RIC'!H4)</f>
        <v>1252340.7</v>
      </c>
      <c r="I46" s="15">
        <f>SUM('Group 3 RIC'!I4)</f>
        <v>1092161.98</v>
      </c>
      <c r="J46" s="15">
        <f>SUM('Group 3 RIC'!J4)</f>
        <v>1250451.8</v>
      </c>
      <c r="K46" s="15">
        <f>SUM('Group 3 RIC'!K4)</f>
        <v>1153740.1200000001</v>
      </c>
      <c r="L46" s="15">
        <f>SUM('Group 3 RIC'!L4)</f>
        <v>1055517.3</v>
      </c>
      <c r="M46" s="15">
        <f>SUM('Group 3 RIC'!M4)</f>
        <v>1111428.76</v>
      </c>
      <c r="N46" s="15">
        <f t="shared" si="8"/>
        <v>13135032.800000003</v>
      </c>
    </row>
    <row r="47" spans="1:14" x14ac:dyDescent="0.2">
      <c r="A47" s="14" t="s">
        <v>19</v>
      </c>
      <c r="B47" s="15">
        <f>SUM('Group 3 RIC'!B5)</f>
        <v>967403.36</v>
      </c>
      <c r="C47" s="15">
        <f>SUM('Group 3 RIC'!C5)</f>
        <v>793629.76</v>
      </c>
      <c r="D47" s="15">
        <f>SUM('Group 3 RIC'!D5)</f>
        <v>1014379.52</v>
      </c>
      <c r="E47" s="15">
        <f>SUM('Group 3 RIC'!E5)</f>
        <v>836786.72</v>
      </c>
      <c r="F47" s="15">
        <f>SUM('Group 3 RIC'!F5)</f>
        <v>1030420.16</v>
      </c>
      <c r="G47" s="15">
        <f>SUM('Group 3 RIC'!G5)</f>
        <v>891401.28</v>
      </c>
      <c r="H47" s="15">
        <f>SUM('Group 3 RIC'!H5)</f>
        <v>1030420.16</v>
      </c>
      <c r="I47" s="15">
        <f>SUM('Group 3 RIC'!I5)</f>
        <v>947161.59999999998</v>
      </c>
      <c r="J47" s="15">
        <f>SUM('Group 3 RIC'!J5)</f>
        <v>999484.64</v>
      </c>
      <c r="K47" s="15">
        <f>SUM('Group 3 RIC'!K5)</f>
        <v>1049898.08</v>
      </c>
      <c r="L47" s="15">
        <f>SUM('Group 3 RIC'!L5)</f>
        <v>886818.24</v>
      </c>
      <c r="M47" s="15">
        <f>SUM('Group 3 RIC'!M5)</f>
        <v>1033093.6</v>
      </c>
      <c r="N47" s="15">
        <f t="shared" si="8"/>
        <v>11480897.120000001</v>
      </c>
    </row>
    <row r="48" spans="1:14" x14ac:dyDescent="0.2">
      <c r="A48" s="14" t="s">
        <v>1</v>
      </c>
      <c r="B48" s="15">
        <f>SUM('Group 3 RIC'!B6)</f>
        <v>3026933.45</v>
      </c>
      <c r="C48" s="15">
        <f>SUM('Group 3 RIC'!C6)</f>
        <v>2674332.9900000002</v>
      </c>
      <c r="D48" s="15">
        <f>SUM('Group 3 RIC'!D6)</f>
        <v>3132101.7</v>
      </c>
      <c r="E48" s="15">
        <f>SUM('Group 3 RIC'!E6)</f>
        <v>2923677.35</v>
      </c>
      <c r="F48" s="15">
        <f>SUM('Group 3 RIC'!F6)</f>
        <v>3315285.67</v>
      </c>
      <c r="G48" s="15">
        <f>SUM('Group 3 RIC'!G6)</f>
        <v>3399037.84</v>
      </c>
      <c r="H48" s="15">
        <f>SUM('Group 3 RIC'!H6)</f>
        <v>4284363.29</v>
      </c>
      <c r="I48" s="15">
        <f>SUM('Group 3 RIC'!I6)</f>
        <v>3967711.25</v>
      </c>
      <c r="J48" s="15">
        <f>SUM('Group 3 RIC'!J6)</f>
        <v>4358172.28</v>
      </c>
      <c r="K48" s="15">
        <f>SUM('Group 3 RIC'!K6)</f>
        <v>4667558.1500000004</v>
      </c>
      <c r="L48" s="15">
        <f>SUM('Group 3 RIC'!L6)</f>
        <v>4409800</v>
      </c>
      <c r="M48" s="15">
        <f>SUM('Group 3 RIC'!M6)</f>
        <v>4766607.5199999996</v>
      </c>
      <c r="N48" s="15">
        <f t="shared" si="8"/>
        <v>44925581.489999995</v>
      </c>
    </row>
    <row r="49" spans="1:15" x14ac:dyDescent="0.2">
      <c r="A49" s="14" t="s">
        <v>2</v>
      </c>
      <c r="B49" s="15">
        <f>SUM('Group 3 RIC'!B7)</f>
        <v>556625</v>
      </c>
      <c r="C49" s="15">
        <f>SUM('Group 3 RIC'!C7)</f>
        <v>563195</v>
      </c>
      <c r="D49" s="15">
        <f>SUM('Group 3 RIC'!D7)</f>
        <v>801905</v>
      </c>
      <c r="E49" s="15">
        <f>SUM('Group 3 RIC'!E7)</f>
        <v>795700</v>
      </c>
      <c r="F49" s="15">
        <f>SUM('Group 3 RIC'!F7)</f>
        <v>856655</v>
      </c>
      <c r="G49" s="15">
        <f>SUM('Group 3 RIC'!G7)</f>
        <v>903375</v>
      </c>
      <c r="H49" s="15">
        <f>SUM('Group 3 RIC'!H7)</f>
        <v>897170</v>
      </c>
      <c r="I49" s="15">
        <f>SUM('Group 3 RIC'!I7)</f>
        <v>829645</v>
      </c>
      <c r="J49" s="15">
        <f>SUM('Group 3 RIC'!J7)</f>
        <v>845705</v>
      </c>
      <c r="K49" s="15">
        <f>SUM('Group 3 RIC'!K7)</f>
        <v>1036965</v>
      </c>
      <c r="L49" s="15">
        <f>SUM('Group 3 RIC'!L7)</f>
        <v>961410</v>
      </c>
      <c r="M49" s="15">
        <f>SUM('Group 3 RIC'!M7)</f>
        <v>1090620</v>
      </c>
      <c r="N49" s="15">
        <f t="shared" si="8"/>
        <v>10138970</v>
      </c>
    </row>
    <row r="50" spans="1:15" x14ac:dyDescent="0.2">
      <c r="A50" s="14" t="s">
        <v>20</v>
      </c>
      <c r="B50" s="15">
        <f>SUM('Group 3 RIC'!B8)</f>
        <v>1382.76</v>
      </c>
      <c r="C50" s="15">
        <f>SUM('Group 3 RIC'!C8)</f>
        <v>3802.59</v>
      </c>
      <c r="D50" s="15">
        <f>SUM('Group 3 RIC'!D8)</f>
        <v>2419.83</v>
      </c>
      <c r="E50" s="15">
        <f>SUM('Group 3 RIC'!E8)</f>
        <v>2765.52</v>
      </c>
      <c r="F50" s="15">
        <f>SUM('Group 3 RIC'!F8)</f>
        <v>691.38</v>
      </c>
      <c r="G50" s="15">
        <f>SUM('Group 3 RIC'!G8)</f>
        <v>3111.21</v>
      </c>
      <c r="H50" s="15">
        <f>SUM('Group 3 RIC'!H8)</f>
        <v>2074.14</v>
      </c>
      <c r="I50" s="15">
        <f>SUM('Group 3 RIC'!I8)</f>
        <v>2074.14</v>
      </c>
      <c r="J50" s="15">
        <f>SUM('Group 3 RIC'!J8)</f>
        <v>1037.07</v>
      </c>
      <c r="K50" s="15">
        <f>SUM('Group 3 RIC'!K8)</f>
        <v>1382.76</v>
      </c>
      <c r="L50" s="15">
        <f>SUM('Group 3 RIC'!L8)</f>
        <v>0</v>
      </c>
      <c r="M50" s="15">
        <f>SUM('Group 3 RIC'!M8)</f>
        <v>1037.07</v>
      </c>
      <c r="N50" s="15">
        <f t="shared" si="8"/>
        <v>21778.469999999998</v>
      </c>
    </row>
    <row r="51" spans="1:15" x14ac:dyDescent="0.2">
      <c r="A51" s="14" t="s">
        <v>3</v>
      </c>
      <c r="B51" s="15">
        <f>SUM('Group 3 RIC'!B9)</f>
        <v>1378123.2</v>
      </c>
      <c r="C51" s="15">
        <f>SUM('Group 3 RIC'!C9)</f>
        <v>1299069.8999999999</v>
      </c>
      <c r="D51" s="15">
        <f>SUM('Group 3 RIC'!D9)</f>
        <v>1600731</v>
      </c>
      <c r="E51" s="15">
        <f>SUM('Group 3 RIC'!E9)</f>
        <v>1492966.8</v>
      </c>
      <c r="F51" s="15">
        <f>SUM('Group 3 RIC'!F9)</f>
        <v>1783615.5</v>
      </c>
      <c r="G51" s="15">
        <f>SUM('Group 3 RIC'!G9)</f>
        <v>1910651.4</v>
      </c>
      <c r="H51" s="15">
        <f>SUM('Group 3 RIC'!H9)</f>
        <v>1708495.2</v>
      </c>
      <c r="I51" s="15">
        <f>SUM('Group 3 RIC'!I9)</f>
        <v>1514598.3</v>
      </c>
      <c r="J51" s="15">
        <f>SUM('Group 3 RIC'!J9)</f>
        <v>1604664</v>
      </c>
      <c r="K51" s="15">
        <f>SUM('Group 3 RIC'!K9)</f>
        <v>1820979</v>
      </c>
      <c r="L51" s="15">
        <f>SUM('Group 3 RIC'!L9)</f>
        <v>1628262</v>
      </c>
      <c r="M51" s="15">
        <f>SUM('Group 3 RIC'!M9)</f>
        <v>1732486.5</v>
      </c>
      <c r="N51" s="15">
        <f t="shared" si="8"/>
        <v>19474642.799999997</v>
      </c>
    </row>
    <row r="52" spans="1:15" x14ac:dyDescent="0.2">
      <c r="A52" s="14" t="s">
        <v>4</v>
      </c>
      <c r="B52" s="15">
        <f>SUM('Group 3 RIC'!B10)</f>
        <v>349736.69</v>
      </c>
      <c r="C52" s="15">
        <f>SUM('Group 3 RIC'!C10)</f>
        <v>293893.37</v>
      </c>
      <c r="D52" s="15">
        <f>SUM('Group 3 RIC'!D10)</f>
        <v>364413.46</v>
      </c>
      <c r="E52" s="15">
        <f>SUM('Group 3 RIC'!E10)</f>
        <v>310002.02</v>
      </c>
      <c r="F52" s="15">
        <f>SUM('Group 3 RIC'!F10)</f>
        <v>334701.95</v>
      </c>
      <c r="G52" s="15">
        <f>SUM('Group 3 RIC'!G10)</f>
        <v>327184.58</v>
      </c>
      <c r="H52" s="15">
        <f>SUM('Group 3 RIC'!H10)</f>
        <v>374078.65</v>
      </c>
      <c r="I52" s="15">
        <f>SUM('Group 3 RIC'!I10)</f>
        <v>362265.64</v>
      </c>
      <c r="J52" s="15">
        <f>SUM('Group 3 RIC'!J10)</f>
        <v>422046.63</v>
      </c>
      <c r="K52" s="15">
        <f>SUM('Group 3 RIC'!K10)</f>
        <v>383385.87</v>
      </c>
      <c r="L52" s="15">
        <f>SUM('Group 3 RIC'!L10)</f>
        <v>366203.31</v>
      </c>
      <c r="M52" s="15">
        <f>SUM('Group 3 RIC'!M10)</f>
        <v>323246.90999999997</v>
      </c>
      <c r="N52" s="15">
        <f t="shared" si="8"/>
        <v>4211159.08</v>
      </c>
    </row>
    <row r="53" spans="1:15" x14ac:dyDescent="0.2">
      <c r="A53" s="16" t="s">
        <v>11</v>
      </c>
      <c r="B53" s="15">
        <f t="shared" ref="B53:N53" si="9">SUM(B45:B52)</f>
        <v>7370094.620000001</v>
      </c>
      <c r="C53" s="15">
        <f t="shared" si="9"/>
        <v>6595226.7299999995</v>
      </c>
      <c r="D53" s="15">
        <f t="shared" si="9"/>
        <v>8028108.9699999997</v>
      </c>
      <c r="E53" s="15">
        <f t="shared" si="9"/>
        <v>7324750.9699999988</v>
      </c>
      <c r="F53" s="15">
        <f t="shared" si="9"/>
        <v>8412289.6400000006</v>
      </c>
      <c r="G53" s="15">
        <f t="shared" si="9"/>
        <v>8503014.4900000002</v>
      </c>
      <c r="H53" s="15">
        <f t="shared" si="9"/>
        <v>9571479.5999999996</v>
      </c>
      <c r="I53" s="15">
        <f t="shared" si="9"/>
        <v>8720963.2699999996</v>
      </c>
      <c r="J53" s="15">
        <f t="shared" si="9"/>
        <v>9490570.2400000021</v>
      </c>
      <c r="K53" s="15">
        <f t="shared" si="9"/>
        <v>10124318.4</v>
      </c>
      <c r="L53" s="15">
        <f t="shared" si="9"/>
        <v>9320010.370000001</v>
      </c>
      <c r="M53" s="15">
        <f t="shared" si="9"/>
        <v>10063156.24</v>
      </c>
      <c r="N53" s="15">
        <f t="shared" si="9"/>
        <v>103523983.53999999</v>
      </c>
      <c r="O53" s="5"/>
    </row>
    <row r="54" spans="1:15" x14ac:dyDescent="0.2">
      <c r="A54" s="16" t="s">
        <v>25</v>
      </c>
      <c r="B54" s="12" t="s">
        <v>36</v>
      </c>
      <c r="C54" s="12" t="s">
        <v>37</v>
      </c>
      <c r="D54" s="12" t="s">
        <v>38</v>
      </c>
      <c r="E54" s="12" t="s">
        <v>39</v>
      </c>
      <c r="F54" s="12" t="s">
        <v>40</v>
      </c>
      <c r="G54" s="12" t="s">
        <v>41</v>
      </c>
      <c r="H54" s="12" t="s">
        <v>42</v>
      </c>
      <c r="I54" s="13" t="s">
        <v>43</v>
      </c>
      <c r="J54" s="12" t="s">
        <v>44</v>
      </c>
      <c r="K54" s="12" t="s">
        <v>45</v>
      </c>
      <c r="L54" s="12" t="s">
        <v>46</v>
      </c>
      <c r="M54" s="12" t="s">
        <v>47</v>
      </c>
      <c r="N54" s="12" t="s">
        <v>0</v>
      </c>
    </row>
    <row r="55" spans="1:15" x14ac:dyDescent="0.2">
      <c r="A55" s="14" t="s">
        <v>17</v>
      </c>
      <c r="B55" s="17">
        <f>SUM('Group 3 RIC'!B24)</f>
        <v>64</v>
      </c>
      <c r="C55" s="17">
        <f>SUM('Group 3 RIC'!C24)</f>
        <v>32</v>
      </c>
      <c r="D55" s="17">
        <f>SUM('Group 3 RIC'!D24)</f>
        <v>28</v>
      </c>
      <c r="E55" s="17">
        <f>SUM('Group 3 RIC'!E24)</f>
        <v>30</v>
      </c>
      <c r="F55" s="17">
        <f>SUM('Group 3 RIC'!F24)</f>
        <v>30</v>
      </c>
      <c r="G55" s="17">
        <f>SUM('Group 3 RIC'!G24)</f>
        <v>30</v>
      </c>
      <c r="H55" s="17">
        <f>SUM('Group 3 RIC'!H24)</f>
        <v>67</v>
      </c>
      <c r="I55" s="17">
        <f>SUM('Group 3 RIC'!I24)</f>
        <v>16</v>
      </c>
      <c r="J55" s="17">
        <f>SUM('Group 3 RIC'!J24)</f>
        <v>27</v>
      </c>
      <c r="K55" s="17">
        <f>SUM('Group 3 RIC'!K24)</f>
        <v>31</v>
      </c>
      <c r="L55" s="17">
        <f>SUM('Group 3 RIC'!L24)</f>
        <v>36</v>
      </c>
      <c r="M55" s="17">
        <f>SUM('Group 3 RIC'!M24)</f>
        <v>14</v>
      </c>
      <c r="N55" s="17">
        <f t="shared" ref="N55:N62" si="10">SUM(B55:M55)</f>
        <v>405</v>
      </c>
    </row>
    <row r="56" spans="1:15" x14ac:dyDescent="0.2">
      <c r="A56" s="14" t="s">
        <v>18</v>
      </c>
      <c r="B56" s="17">
        <f>SUM('Group 3 RIC'!B25)</f>
        <v>2815</v>
      </c>
      <c r="C56" s="17">
        <f>SUM('Group 3 RIC'!C25)</f>
        <v>2521</v>
      </c>
      <c r="D56" s="17">
        <f>SUM('Group 3 RIC'!D25)</f>
        <v>2909</v>
      </c>
      <c r="E56" s="17">
        <f>SUM('Group 3 RIC'!E25)</f>
        <v>2517</v>
      </c>
      <c r="F56" s="17">
        <f>SUM('Group 3 RIC'!F25)</f>
        <v>2848</v>
      </c>
      <c r="G56" s="17">
        <f>SUM('Group 3 RIC'!G25)</f>
        <v>2790</v>
      </c>
      <c r="H56" s="17">
        <f>SUM('Group 3 RIC'!H25)</f>
        <v>3308</v>
      </c>
      <c r="I56" s="17">
        <f>SUM('Group 3 RIC'!I25)</f>
        <v>2889</v>
      </c>
      <c r="J56" s="17">
        <f>SUM('Group 3 RIC'!J25)</f>
        <v>3293</v>
      </c>
      <c r="K56" s="17">
        <f>SUM('Group 3 RIC'!K25)</f>
        <v>3044</v>
      </c>
      <c r="L56" s="17">
        <f>SUM('Group 3 RIC'!L25)</f>
        <v>2792</v>
      </c>
      <c r="M56" s="17">
        <f>SUM('Group 3 RIC'!M25)</f>
        <v>2929</v>
      </c>
      <c r="N56" s="17">
        <f t="shared" si="10"/>
        <v>34655</v>
      </c>
    </row>
    <row r="57" spans="1:15" x14ac:dyDescent="0.2">
      <c r="A57" s="14" t="s">
        <v>19</v>
      </c>
      <c r="B57" s="17">
        <f>SUM('Group 3 RIC'!B26)</f>
        <v>2518</v>
      </c>
      <c r="C57" s="17">
        <f>SUM('Group 3 RIC'!C26)</f>
        <v>2074</v>
      </c>
      <c r="D57" s="17">
        <f>SUM('Group 3 RIC'!D26)</f>
        <v>2643</v>
      </c>
      <c r="E57" s="17">
        <f>SUM('Group 3 RIC'!E26)</f>
        <v>2181</v>
      </c>
      <c r="F57" s="17">
        <f>SUM('Group 3 RIC'!F26)</f>
        <v>2693</v>
      </c>
      <c r="G57" s="17">
        <f>SUM('Group 3 RIC'!G26)</f>
        <v>2322</v>
      </c>
      <c r="H57" s="17">
        <f>SUM('Group 3 RIC'!H26)</f>
        <v>2673</v>
      </c>
      <c r="I57" s="17">
        <f>SUM('Group 3 RIC'!I26)</f>
        <v>2474</v>
      </c>
      <c r="J57" s="17">
        <f>SUM('Group 3 RIC'!J26)</f>
        <v>2607</v>
      </c>
      <c r="K57" s="17">
        <f>SUM('Group 3 RIC'!K26)</f>
        <v>2736</v>
      </c>
      <c r="L57" s="17">
        <f>SUM('Group 3 RIC'!L26)</f>
        <v>2311</v>
      </c>
      <c r="M57" s="17">
        <f>SUM('Group 3 RIC'!M26)</f>
        <v>2698</v>
      </c>
      <c r="N57" s="17">
        <f t="shared" si="10"/>
        <v>29930</v>
      </c>
    </row>
    <row r="58" spans="1:15" x14ac:dyDescent="0.2">
      <c r="A58" s="14" t="s">
        <v>1</v>
      </c>
      <c r="B58" s="17">
        <f>SUM('Group 3 RIC'!B27)</f>
        <v>7891</v>
      </c>
      <c r="C58" s="17">
        <f>SUM('Group 3 RIC'!C27)</f>
        <v>6968</v>
      </c>
      <c r="D58" s="17">
        <f>SUM('Group 3 RIC'!D27)</f>
        <v>8169</v>
      </c>
      <c r="E58" s="17">
        <f>SUM('Group 3 RIC'!E27)</f>
        <v>7620</v>
      </c>
      <c r="F58" s="17">
        <f>SUM('Group 3 RIC'!F27)</f>
        <v>8647</v>
      </c>
      <c r="G58" s="17">
        <f>SUM('Group 3 RIC'!G27)</f>
        <v>8862</v>
      </c>
      <c r="H58" s="17">
        <f>SUM('Group 3 RIC'!H27)</f>
        <v>11163</v>
      </c>
      <c r="I58" s="17">
        <f>SUM('Group 3 RIC'!I27)</f>
        <v>10358</v>
      </c>
      <c r="J58" s="17">
        <f>SUM('Group 3 RIC'!J27)</f>
        <v>11370</v>
      </c>
      <c r="K58" s="17">
        <f>SUM('Group 3 RIC'!K27)</f>
        <v>12174</v>
      </c>
      <c r="L58" s="17">
        <f>SUM('Group 3 RIC'!L27)</f>
        <v>11507</v>
      </c>
      <c r="M58" s="17">
        <f>SUM('Group 3 RIC'!M27)</f>
        <v>12408</v>
      </c>
      <c r="N58" s="17">
        <f t="shared" si="10"/>
        <v>117137</v>
      </c>
    </row>
    <row r="59" spans="1:15" x14ac:dyDescent="0.2">
      <c r="A59" s="14" t="s">
        <v>2</v>
      </c>
      <c r="B59" s="17">
        <f>SUM('Group 3 RIC'!B28)</f>
        <v>1521</v>
      </c>
      <c r="C59" s="17">
        <f>SUM('Group 3 RIC'!C28)</f>
        <v>1543</v>
      </c>
      <c r="D59" s="17">
        <f>SUM('Group 3 RIC'!D28)</f>
        <v>2192</v>
      </c>
      <c r="E59" s="17">
        <f>SUM('Group 3 RIC'!E28)</f>
        <v>2170</v>
      </c>
      <c r="F59" s="17">
        <f>SUM('Group 3 RIC'!F28)</f>
        <v>2340</v>
      </c>
      <c r="G59" s="17">
        <f>SUM('Group 3 RIC'!G28)</f>
        <v>2469</v>
      </c>
      <c r="H59" s="17">
        <f>SUM('Group 3 RIC'!H28)</f>
        <v>2451</v>
      </c>
      <c r="I59" s="17">
        <f>SUM('Group 3 RIC'!I28)</f>
        <v>2270</v>
      </c>
      <c r="J59" s="17">
        <f>SUM('Group 3 RIC'!J28)</f>
        <v>2312</v>
      </c>
      <c r="K59" s="17">
        <f>SUM('Group 3 RIC'!K28)</f>
        <v>2838</v>
      </c>
      <c r="L59" s="17">
        <f>SUM('Group 3 RIC'!L28)</f>
        <v>2634</v>
      </c>
      <c r="M59" s="17">
        <f>SUM('Group 3 RIC'!M28)</f>
        <v>2977</v>
      </c>
      <c r="N59" s="17">
        <f t="shared" si="10"/>
        <v>27717</v>
      </c>
    </row>
    <row r="60" spans="1:15" x14ac:dyDescent="0.2">
      <c r="A60" s="14" t="s">
        <v>20</v>
      </c>
      <c r="B60" s="17">
        <f>SUM('Group 3 RIC'!B29)</f>
        <v>4</v>
      </c>
      <c r="C60" s="17">
        <f>SUM('Group 3 RIC'!C29)</f>
        <v>11</v>
      </c>
      <c r="D60" s="17">
        <f>SUM('Group 3 RIC'!D29)</f>
        <v>7</v>
      </c>
      <c r="E60" s="17">
        <f>SUM('Group 3 RIC'!E29)</f>
        <v>8</v>
      </c>
      <c r="F60" s="17">
        <f>SUM('Group 3 RIC'!F29)</f>
        <v>2</v>
      </c>
      <c r="G60" s="17">
        <f>SUM('Group 3 RIC'!G29)</f>
        <v>9</v>
      </c>
      <c r="H60" s="17">
        <f>SUM('Group 3 RIC'!H29)</f>
        <v>6</v>
      </c>
      <c r="I60" s="17">
        <f>SUM('Group 3 RIC'!I29)</f>
        <v>6</v>
      </c>
      <c r="J60" s="17">
        <f>SUM('Group 3 RIC'!J29)</f>
        <v>3</v>
      </c>
      <c r="K60" s="17">
        <f>SUM('Group 3 RIC'!K29)</f>
        <v>4</v>
      </c>
      <c r="L60" s="17">
        <f>SUM('Group 3 RIC'!L29)</f>
        <v>0</v>
      </c>
      <c r="M60" s="17">
        <f>SUM('Group 3 RIC'!M29)</f>
        <v>3</v>
      </c>
      <c r="N60" s="17">
        <f t="shared" si="10"/>
        <v>63</v>
      </c>
    </row>
    <row r="61" spans="1:15" x14ac:dyDescent="0.2">
      <c r="A61" s="14" t="s">
        <v>3</v>
      </c>
      <c r="B61" s="17">
        <f>SUM('Group 3 RIC'!B30)</f>
        <v>3498</v>
      </c>
      <c r="C61" s="17">
        <f>SUM('Group 3 RIC'!C30)</f>
        <v>3297</v>
      </c>
      <c r="D61" s="17">
        <f>SUM('Group 3 RIC'!D30)</f>
        <v>4056</v>
      </c>
      <c r="E61" s="17">
        <f>SUM('Group 3 RIC'!E30)</f>
        <v>3773</v>
      </c>
      <c r="F61" s="17">
        <f>SUM('Group 3 RIC'!F30)</f>
        <v>4519</v>
      </c>
      <c r="G61" s="17">
        <f>SUM('Group 3 RIC'!G30)</f>
        <v>4837</v>
      </c>
      <c r="H61" s="17">
        <f>SUM('Group 3 RIC'!H30)</f>
        <v>4327</v>
      </c>
      <c r="I61" s="17">
        <f>SUM('Group 3 RIC'!I30)</f>
        <v>3839</v>
      </c>
      <c r="J61" s="17">
        <f>SUM('Group 3 RIC'!J30)</f>
        <v>4061</v>
      </c>
      <c r="K61" s="17">
        <f>SUM('Group 3 RIC'!K30)</f>
        <v>4608</v>
      </c>
      <c r="L61" s="17">
        <f>SUM('Group 3 RIC'!L30)</f>
        <v>4128</v>
      </c>
      <c r="M61" s="17">
        <f>SUM('Group 3 RIC'!M30)</f>
        <v>4385</v>
      </c>
      <c r="N61" s="17">
        <f t="shared" si="10"/>
        <v>49328</v>
      </c>
    </row>
    <row r="62" spans="1:15" x14ac:dyDescent="0.2">
      <c r="A62" s="14" t="s">
        <v>4</v>
      </c>
      <c r="B62" s="17">
        <f>SUM('Group 3 RIC'!B31)</f>
        <v>964</v>
      </c>
      <c r="C62" s="17">
        <f>SUM('Group 3 RIC'!C31)</f>
        <v>817</v>
      </c>
      <c r="D62" s="17">
        <f>SUM('Group 3 RIC'!D31)</f>
        <v>1016</v>
      </c>
      <c r="E62" s="17">
        <f>SUM('Group 3 RIC'!E31)</f>
        <v>866</v>
      </c>
      <c r="F62" s="17">
        <f>SUM('Group 3 RIC'!F31)</f>
        <v>933</v>
      </c>
      <c r="G62" s="17">
        <f>SUM('Group 3 RIC'!G31)</f>
        <v>909</v>
      </c>
      <c r="H62" s="17">
        <f>SUM('Group 3 RIC'!H31)</f>
        <v>1035</v>
      </c>
      <c r="I62" s="17">
        <f>SUM('Group 3 RIC'!I31)</f>
        <v>1008</v>
      </c>
      <c r="J62" s="17">
        <f>SUM('Group 3 RIC'!J31)</f>
        <v>1170</v>
      </c>
      <c r="K62" s="17">
        <f>SUM('Group 3 RIC'!K31)</f>
        <v>1065</v>
      </c>
      <c r="L62" s="17">
        <f>SUM('Group 3 RIC'!L31)</f>
        <v>1023</v>
      </c>
      <c r="M62" s="17">
        <f>SUM('Group 3 RIC'!M31)</f>
        <v>902</v>
      </c>
      <c r="N62" s="17">
        <f t="shared" si="10"/>
        <v>11708</v>
      </c>
    </row>
    <row r="63" spans="1:15" x14ac:dyDescent="0.2">
      <c r="A63" s="16" t="s">
        <v>24</v>
      </c>
      <c r="B63" s="17">
        <f t="shared" ref="B63:N63" si="11">SUM(B55:B62)</f>
        <v>19275</v>
      </c>
      <c r="C63" s="17">
        <f t="shared" si="11"/>
        <v>17263</v>
      </c>
      <c r="D63" s="17">
        <f t="shared" si="11"/>
        <v>21020</v>
      </c>
      <c r="E63" s="17">
        <f t="shared" si="11"/>
        <v>19165</v>
      </c>
      <c r="F63" s="17">
        <f t="shared" si="11"/>
        <v>22012</v>
      </c>
      <c r="G63" s="17">
        <f t="shared" si="11"/>
        <v>22228</v>
      </c>
      <c r="H63" s="17">
        <f t="shared" si="11"/>
        <v>25030</v>
      </c>
      <c r="I63" s="17">
        <f t="shared" si="11"/>
        <v>22860</v>
      </c>
      <c r="J63" s="17">
        <f t="shared" si="11"/>
        <v>24843</v>
      </c>
      <c r="K63" s="17">
        <f t="shared" si="11"/>
        <v>26500</v>
      </c>
      <c r="L63" s="17">
        <f t="shared" si="11"/>
        <v>24431</v>
      </c>
      <c r="M63" s="17">
        <f t="shared" si="11"/>
        <v>26316</v>
      </c>
      <c r="N63" s="17">
        <f t="shared" si="11"/>
        <v>270943</v>
      </c>
    </row>
    <row r="64" spans="1:15" x14ac:dyDescent="0.2">
      <c r="A64" s="39" t="s">
        <v>31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5" s="2" customFormat="1" x14ac:dyDescent="0.2">
      <c r="A65" s="11" t="s">
        <v>10</v>
      </c>
      <c r="B65" s="12" t="s">
        <v>36</v>
      </c>
      <c r="C65" s="12" t="s">
        <v>37</v>
      </c>
      <c r="D65" s="12" t="s">
        <v>38</v>
      </c>
      <c r="E65" s="12" t="s">
        <v>39</v>
      </c>
      <c r="F65" s="12" t="s">
        <v>40</v>
      </c>
      <c r="G65" s="12" t="s">
        <v>41</v>
      </c>
      <c r="H65" s="12" t="s">
        <v>42</v>
      </c>
      <c r="I65" s="13" t="s">
        <v>43</v>
      </c>
      <c r="J65" s="12" t="s">
        <v>44</v>
      </c>
      <c r="K65" s="12" t="s">
        <v>45</v>
      </c>
      <c r="L65" s="12" t="s">
        <v>46</v>
      </c>
      <c r="M65" s="12" t="s">
        <v>47</v>
      </c>
      <c r="N65" s="12" t="s">
        <v>0</v>
      </c>
    </row>
    <row r="66" spans="1:15" x14ac:dyDescent="0.2">
      <c r="A66" s="14" t="s">
        <v>4</v>
      </c>
      <c r="B66" s="15">
        <f>SUM('Group 4 CROS'!B3)</f>
        <v>14912.04</v>
      </c>
      <c r="C66" s="15">
        <f>SUM('Group 4 CROS'!C3)</f>
        <v>13556.4</v>
      </c>
      <c r="D66" s="15">
        <f>SUM('Group 4 CROS'!D3)</f>
        <v>14460.16</v>
      </c>
      <c r="E66" s="15">
        <f>SUM('Group 4 CROS'!E3)</f>
        <v>13104.52</v>
      </c>
      <c r="F66" s="15">
        <f>SUM('Group 4 CROS'!F3)</f>
        <v>14008.28</v>
      </c>
      <c r="G66" s="15">
        <f>SUM('Group 4 CROS'!G3)</f>
        <v>15815.8</v>
      </c>
      <c r="H66" s="15">
        <f>SUM('Group 4 CROS'!H3)</f>
        <v>11297</v>
      </c>
      <c r="I66" s="15">
        <f>SUM('Group 4 CROS'!I3)</f>
        <v>11297</v>
      </c>
      <c r="J66" s="15">
        <f>SUM('Group 4 CROS'!J3)</f>
        <v>9037.6</v>
      </c>
      <c r="K66" s="15">
        <f>SUM('Group 4 CROS'!K3)</f>
        <v>12200.76</v>
      </c>
      <c r="L66" s="15">
        <f>'Group 4 CROS'!L3</f>
        <v>9489.48</v>
      </c>
      <c r="M66" s="15">
        <f>SUM('Group 4 CROS'!M3)</f>
        <v>10393.24</v>
      </c>
      <c r="N66" s="15">
        <f t="shared" ref="N66" si="12">SUM(B66:M66)</f>
        <v>149572.28</v>
      </c>
    </row>
    <row r="67" spans="1:15" x14ac:dyDescent="0.2">
      <c r="A67" s="16" t="s">
        <v>11</v>
      </c>
      <c r="B67" s="15">
        <f t="shared" ref="B67:N67" si="13">SUM(B66:B66)</f>
        <v>14912.04</v>
      </c>
      <c r="C67" s="15">
        <f t="shared" si="13"/>
        <v>13556.4</v>
      </c>
      <c r="D67" s="15">
        <f t="shared" si="13"/>
        <v>14460.16</v>
      </c>
      <c r="E67" s="15">
        <f t="shared" si="13"/>
        <v>13104.52</v>
      </c>
      <c r="F67" s="15">
        <f t="shared" si="13"/>
        <v>14008.28</v>
      </c>
      <c r="G67" s="15">
        <f t="shared" si="13"/>
        <v>15815.8</v>
      </c>
      <c r="H67" s="15">
        <f t="shared" si="13"/>
        <v>11297</v>
      </c>
      <c r="I67" s="15">
        <f t="shared" si="13"/>
        <v>11297</v>
      </c>
      <c r="J67" s="15">
        <f t="shared" si="13"/>
        <v>9037.6</v>
      </c>
      <c r="K67" s="15">
        <f t="shared" si="13"/>
        <v>12200.76</v>
      </c>
      <c r="L67" s="15">
        <f t="shared" si="13"/>
        <v>9489.48</v>
      </c>
      <c r="M67" s="15">
        <f t="shared" si="13"/>
        <v>10393.24</v>
      </c>
      <c r="N67" s="15">
        <f t="shared" si="13"/>
        <v>149572.28</v>
      </c>
      <c r="O67" s="5"/>
    </row>
    <row r="68" spans="1:15" x14ac:dyDescent="0.2">
      <c r="A68" s="16" t="s">
        <v>25</v>
      </c>
      <c r="B68" s="12" t="s">
        <v>36</v>
      </c>
      <c r="C68" s="12" t="s">
        <v>37</v>
      </c>
      <c r="D68" s="12" t="s">
        <v>38</v>
      </c>
      <c r="E68" s="12" t="s">
        <v>39</v>
      </c>
      <c r="F68" s="12" t="s">
        <v>40</v>
      </c>
      <c r="G68" s="12" t="s">
        <v>41</v>
      </c>
      <c r="H68" s="12" t="s">
        <v>42</v>
      </c>
      <c r="I68" s="13" t="s">
        <v>43</v>
      </c>
      <c r="J68" s="12" t="s">
        <v>44</v>
      </c>
      <c r="K68" s="12" t="s">
        <v>45</v>
      </c>
      <c r="L68" s="12" t="s">
        <v>46</v>
      </c>
      <c r="M68" s="12" t="s">
        <v>47</v>
      </c>
      <c r="N68" s="12" t="s">
        <v>0</v>
      </c>
    </row>
    <row r="69" spans="1:15" x14ac:dyDescent="0.2">
      <c r="A69" s="14" t="s">
        <v>4</v>
      </c>
      <c r="B69" s="17">
        <f>SUM('Group 4 CROS'!B9)</f>
        <v>33</v>
      </c>
      <c r="C69" s="17">
        <f>SUM('Group 4 CROS'!C9)</f>
        <v>30</v>
      </c>
      <c r="D69" s="17">
        <f>SUM('Group 4 CROS'!D9)</f>
        <v>32</v>
      </c>
      <c r="E69" s="17">
        <f>SUM('Group 4 CROS'!E9)</f>
        <v>29</v>
      </c>
      <c r="F69" s="17">
        <f>SUM('Group 4 CROS'!F9)</f>
        <v>30</v>
      </c>
      <c r="G69" s="17">
        <f>SUM('Group 4 CROS'!G9)</f>
        <v>35</v>
      </c>
      <c r="H69" s="17">
        <f>SUM('Group 4 CROS'!H9)</f>
        <v>25</v>
      </c>
      <c r="I69" s="17">
        <f>SUM('Group 4 CROS'!I9)</f>
        <v>25</v>
      </c>
      <c r="J69" s="17">
        <f>SUM('Group 4 CROS'!J9)</f>
        <v>20</v>
      </c>
      <c r="K69" s="17">
        <f>SUM('Group 4 CROS'!K9)</f>
        <v>27</v>
      </c>
      <c r="L69" s="17">
        <f>SUM('Group 4 CROS'!L9)</f>
        <v>21</v>
      </c>
      <c r="M69" s="17">
        <f>SUM('Group 4 CROS'!M9)</f>
        <v>23</v>
      </c>
      <c r="N69" s="17">
        <f t="shared" ref="N69" si="14">SUM(B69:M69)</f>
        <v>330</v>
      </c>
    </row>
    <row r="70" spans="1:15" x14ac:dyDescent="0.2">
      <c r="A70" s="16" t="s">
        <v>24</v>
      </c>
      <c r="B70" s="17">
        <f t="shared" ref="B70:N70" si="15">SUM(B69:B69)</f>
        <v>33</v>
      </c>
      <c r="C70" s="17">
        <f t="shared" si="15"/>
        <v>30</v>
      </c>
      <c r="D70" s="17">
        <f t="shared" si="15"/>
        <v>32</v>
      </c>
      <c r="E70" s="17">
        <f t="shared" si="15"/>
        <v>29</v>
      </c>
      <c r="F70" s="17">
        <f t="shared" si="15"/>
        <v>30</v>
      </c>
      <c r="G70" s="17">
        <f t="shared" si="15"/>
        <v>35</v>
      </c>
      <c r="H70" s="17">
        <f t="shared" si="15"/>
        <v>25</v>
      </c>
      <c r="I70" s="17">
        <f t="shared" si="15"/>
        <v>25</v>
      </c>
      <c r="J70" s="17">
        <f t="shared" si="15"/>
        <v>20</v>
      </c>
      <c r="K70" s="17">
        <f t="shared" si="15"/>
        <v>27</v>
      </c>
      <c r="L70" s="17">
        <f t="shared" si="15"/>
        <v>21</v>
      </c>
      <c r="M70" s="17">
        <f t="shared" si="15"/>
        <v>23</v>
      </c>
      <c r="N70" s="17">
        <f t="shared" si="15"/>
        <v>330</v>
      </c>
    </row>
    <row r="71" spans="1:15" ht="10.5" customHeight="1" x14ac:dyDescent="0.2">
      <c r="A71" s="42" t="s">
        <v>32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1:15" ht="10.5" customHeight="1" x14ac:dyDescent="0.2">
      <c r="A72" s="18" t="s">
        <v>10</v>
      </c>
      <c r="B72" s="12" t="s">
        <v>36</v>
      </c>
      <c r="C72" s="12" t="s">
        <v>37</v>
      </c>
      <c r="D72" s="12" t="s">
        <v>38</v>
      </c>
      <c r="E72" s="12" t="s">
        <v>39</v>
      </c>
      <c r="F72" s="12" t="s">
        <v>40</v>
      </c>
      <c r="G72" s="12" t="s">
        <v>41</v>
      </c>
      <c r="H72" s="12" t="s">
        <v>42</v>
      </c>
      <c r="I72" s="13" t="s">
        <v>43</v>
      </c>
      <c r="J72" s="12" t="s">
        <v>44</v>
      </c>
      <c r="K72" s="12" t="s">
        <v>45</v>
      </c>
      <c r="L72" s="12" t="s">
        <v>46</v>
      </c>
      <c r="M72" s="12" t="s">
        <v>47</v>
      </c>
      <c r="N72" s="12" t="s">
        <v>0</v>
      </c>
    </row>
    <row r="73" spans="1:15" ht="10.5" customHeight="1" x14ac:dyDescent="0.2">
      <c r="A73" s="19" t="s">
        <v>17</v>
      </c>
      <c r="B73" s="20">
        <f>SUM('Group 5 Remotes'!B3)</f>
        <v>5278.5</v>
      </c>
      <c r="C73" s="20">
        <f>SUM('Group 5 Remotes'!C3)</f>
        <v>1759.5</v>
      </c>
      <c r="D73" s="20">
        <f>SUM('Group 5 Remotes'!D3)</f>
        <v>2484</v>
      </c>
      <c r="E73" s="20">
        <f>SUM('Group 5 Remotes'!E3)</f>
        <v>2587.5</v>
      </c>
      <c r="F73" s="20">
        <f>SUM('Group 5 Remotes'!F3)</f>
        <v>6003</v>
      </c>
      <c r="G73" s="20">
        <f>SUM('Group 5 Remotes'!G3)</f>
        <v>1656</v>
      </c>
      <c r="H73" s="20">
        <f>SUM('Group 5 Remotes'!H3)</f>
        <v>4243.5</v>
      </c>
      <c r="I73" s="20">
        <f>SUM('Group 5 Remotes'!I3)</f>
        <v>1345.5</v>
      </c>
      <c r="J73" s="20">
        <f>SUM('Group 5 Remotes'!J3)</f>
        <v>2380.5</v>
      </c>
      <c r="K73" s="20">
        <f>SUM('Group 5 Remotes'!K3)</f>
        <v>1863</v>
      </c>
      <c r="L73" s="20">
        <f>SUM('Group 5 Remotes'!L3)</f>
        <v>2070</v>
      </c>
      <c r="M73" s="20">
        <f>SUM('Group 5 Remotes'!M3)</f>
        <v>1966.5</v>
      </c>
      <c r="N73" s="21">
        <f t="shared" ref="N73:N80" si="16">SUM(B73:M73)</f>
        <v>33637.5</v>
      </c>
    </row>
    <row r="74" spans="1:15" ht="10.5" customHeight="1" x14ac:dyDescent="0.2">
      <c r="A74" s="19" t="s">
        <v>18</v>
      </c>
      <c r="B74" s="20">
        <f>SUM('Group 5 Remotes'!B4)</f>
        <v>77190.3</v>
      </c>
      <c r="C74" s="20">
        <f>SUM('Group 5 Remotes'!C4)</f>
        <v>71497.8</v>
      </c>
      <c r="D74" s="20">
        <f>SUM('Group 5 Remotes'!D4)</f>
        <v>74116.350000000006</v>
      </c>
      <c r="E74" s="20">
        <f>SUM('Group 5 Remotes'!E4)</f>
        <v>66602.25</v>
      </c>
      <c r="F74" s="20">
        <f>SUM('Group 5 Remotes'!F4)</f>
        <v>70473.149999999994</v>
      </c>
      <c r="G74" s="20">
        <f>SUM('Group 5 Remotes'!G4)</f>
        <v>69106.95</v>
      </c>
      <c r="H74" s="20">
        <f>SUM('Group 5 Remotes'!H4)</f>
        <v>67285.350000000006</v>
      </c>
      <c r="I74" s="20">
        <f>SUM('Group 5 Remotes'!I4)</f>
        <v>65919.149999999994</v>
      </c>
      <c r="J74" s="20">
        <f>SUM('Group 5 Remotes'!J4)</f>
        <v>72294.75</v>
      </c>
      <c r="K74" s="20">
        <f>SUM('Group 5 Remotes'!K4)</f>
        <v>63528.3</v>
      </c>
      <c r="L74" s="20">
        <f>SUM('Group 5 Remotes'!L4)</f>
        <v>61479</v>
      </c>
      <c r="M74" s="20">
        <f>SUM('Group 5 Remotes'!M4)</f>
        <v>57266.55</v>
      </c>
      <c r="N74" s="21">
        <f t="shared" si="16"/>
        <v>816759.90000000014</v>
      </c>
    </row>
    <row r="75" spans="1:15" ht="10.5" customHeight="1" x14ac:dyDescent="0.2">
      <c r="A75" s="19" t="s">
        <v>19</v>
      </c>
      <c r="B75" s="20">
        <f>SUM('Group 5 Remotes'!B5)</f>
        <v>81868.5</v>
      </c>
      <c r="C75" s="20">
        <f>SUM('Group 5 Remotes'!C5)</f>
        <v>68206.5</v>
      </c>
      <c r="D75" s="20">
        <f>SUM('Group 5 Remotes'!D5)</f>
        <v>83421</v>
      </c>
      <c r="E75" s="20">
        <f>SUM('Group 5 Remotes'!E5)</f>
        <v>77004</v>
      </c>
      <c r="F75" s="20">
        <f>SUM('Group 5 Remotes'!F5)</f>
        <v>94081.5</v>
      </c>
      <c r="G75" s="20">
        <f>SUM('Group 5 Remotes'!G5)</f>
        <v>73795.5</v>
      </c>
      <c r="H75" s="20">
        <f>SUM('Group 5 Remotes'!H5)</f>
        <v>83110.5</v>
      </c>
      <c r="I75" s="20">
        <f>SUM('Group 5 Remotes'!I5)</f>
        <v>71725.5</v>
      </c>
      <c r="J75" s="20">
        <f>SUM('Group 5 Remotes'!J5)</f>
        <v>77211</v>
      </c>
      <c r="K75" s="20">
        <f>SUM('Group 5 Remotes'!K5)</f>
        <v>80005.5</v>
      </c>
      <c r="L75" s="20">
        <f>SUM('Group 5 Remotes'!L5)</f>
        <v>73174.5</v>
      </c>
      <c r="M75" s="20">
        <f>SUM('Group 5 Remotes'!M5)</f>
        <v>74106</v>
      </c>
      <c r="N75" s="21">
        <f t="shared" si="16"/>
        <v>937710</v>
      </c>
    </row>
    <row r="76" spans="1:15" x14ac:dyDescent="0.2">
      <c r="A76" s="14" t="s">
        <v>1</v>
      </c>
      <c r="B76" s="20">
        <f>SUM('Group 5 Remotes'!B6)</f>
        <v>247158</v>
      </c>
      <c r="C76" s="20">
        <f>SUM('Group 5 Remotes'!C6)</f>
        <v>215487</v>
      </c>
      <c r="D76" s="20">
        <f>SUM('Group 5 Remotes'!D6)</f>
        <v>243742.5</v>
      </c>
      <c r="E76" s="20">
        <f>SUM('Group 5 Remotes'!E6)</f>
        <v>225837</v>
      </c>
      <c r="F76" s="20">
        <f>SUM('Group 5 Remotes'!F6)</f>
        <v>260923.5</v>
      </c>
      <c r="G76" s="20">
        <f>SUM('Group 5 Remotes'!G6)</f>
        <v>262269</v>
      </c>
      <c r="H76" s="20">
        <f>SUM('Group 5 Remotes'!H6)</f>
        <v>255438</v>
      </c>
      <c r="I76" s="20">
        <f>SUM('Group 5 Remotes'!I6)</f>
        <v>250263</v>
      </c>
      <c r="J76" s="20">
        <f>SUM('Group 5 Remotes'!J6)</f>
        <v>260716.5</v>
      </c>
      <c r="K76" s="20">
        <f>SUM('Group 5 Remotes'!K6)</f>
        <v>297562.5</v>
      </c>
      <c r="L76" s="20">
        <f>SUM('Group 5 Remotes'!L6)</f>
        <v>255127.5</v>
      </c>
      <c r="M76" s="20">
        <f>SUM('Group 5 Remotes'!M6)</f>
        <v>280588.5</v>
      </c>
      <c r="N76" s="21">
        <f t="shared" si="16"/>
        <v>3055113</v>
      </c>
    </row>
    <row r="77" spans="1:15" x14ac:dyDescent="0.2">
      <c r="A77" s="14" t="s">
        <v>2</v>
      </c>
      <c r="B77" s="20">
        <f>SUM('Group 5 Remotes'!B7)</f>
        <v>27733.99</v>
      </c>
      <c r="C77" s="20">
        <f>SUM('Group 5 Remotes'!C7)</f>
        <v>26900.78</v>
      </c>
      <c r="D77" s="20">
        <f>SUM('Group 5 Remotes'!D7)</f>
        <v>22972.79</v>
      </c>
      <c r="E77" s="20">
        <f>SUM('Group 5 Remotes'!E7)</f>
        <v>24401.15</v>
      </c>
      <c r="F77" s="20">
        <f>SUM('Group 5 Remotes'!F7)</f>
        <v>22972.79</v>
      </c>
      <c r="G77" s="20">
        <f>SUM('Group 5 Remotes'!G7)</f>
        <v>26305.63</v>
      </c>
      <c r="H77" s="20">
        <f>SUM('Group 5 Remotes'!H7)</f>
        <v>23686.97</v>
      </c>
      <c r="I77" s="20">
        <f>SUM('Group 5 Remotes'!I7)</f>
        <v>27495.93</v>
      </c>
      <c r="J77" s="20">
        <f>SUM('Group 5 Remotes'!J7)</f>
        <v>23686.97</v>
      </c>
      <c r="K77" s="20">
        <f>SUM('Group 5 Remotes'!K7)</f>
        <v>32257.13</v>
      </c>
      <c r="L77" s="20">
        <f>SUM('Group 5 Remotes'!L7)</f>
        <v>28924</v>
      </c>
      <c r="M77" s="20">
        <f>SUM('Group 5 Remotes'!M7)</f>
        <v>29876.53</v>
      </c>
      <c r="N77" s="21">
        <f t="shared" si="16"/>
        <v>317214.66000000003</v>
      </c>
    </row>
    <row r="78" spans="1:15" x14ac:dyDescent="0.2">
      <c r="A78" s="14" t="s">
        <v>20</v>
      </c>
      <c r="B78" s="20">
        <f>SUM('Group 5 Remotes'!B8)</f>
        <v>0</v>
      </c>
      <c r="C78" s="20">
        <f>SUM('Group 5 Remotes'!C8)</f>
        <v>103.5</v>
      </c>
      <c r="D78" s="20">
        <f>SUM('Group 5 Remotes'!D8)</f>
        <v>0</v>
      </c>
      <c r="E78" s="20">
        <f>SUM('Group 5 Remotes'!E8)</f>
        <v>207</v>
      </c>
      <c r="F78" s="20">
        <f>SUM('Group 5 Remotes'!F8)</f>
        <v>0</v>
      </c>
      <c r="G78" s="20">
        <f>SUM('Group 5 Remotes'!G8)</f>
        <v>0</v>
      </c>
      <c r="H78" s="20">
        <f>'Group 5 Remotes'!H8</f>
        <v>0</v>
      </c>
      <c r="I78" s="20">
        <f>SUM('Group 5 Remotes'!I8)</f>
        <v>0</v>
      </c>
      <c r="J78" s="20">
        <f>SUM('Group 5 Remotes'!J8)</f>
        <v>0</v>
      </c>
      <c r="K78" s="20">
        <f>SUM('Group 5 Remotes'!K8)</f>
        <v>0</v>
      </c>
      <c r="L78" s="20">
        <f>SUM('Group 5 Remotes'!L8)</f>
        <v>103.5</v>
      </c>
      <c r="M78" s="20">
        <f>SUM('Group 5 Remotes'!M8)</f>
        <v>0</v>
      </c>
      <c r="N78" s="21">
        <f t="shared" si="16"/>
        <v>414</v>
      </c>
    </row>
    <row r="79" spans="1:15" x14ac:dyDescent="0.2">
      <c r="A79" s="14" t="s">
        <v>3</v>
      </c>
      <c r="B79" s="20">
        <f>SUM('Group 5 Remotes'!B9)</f>
        <v>98476.28</v>
      </c>
      <c r="C79" s="20">
        <f>SUM('Group 5 Remotes'!C9)</f>
        <v>83644.960000000006</v>
      </c>
      <c r="D79" s="20">
        <f>SUM('Group 5 Remotes'!D9)</f>
        <v>95712.68</v>
      </c>
      <c r="E79" s="20">
        <f>SUM('Group 5 Remotes'!E9)</f>
        <v>93686.04</v>
      </c>
      <c r="F79" s="20">
        <f>SUM('Group 5 Remotes'!F9)</f>
        <v>107872.52</v>
      </c>
      <c r="G79" s="20">
        <f>SUM('Group 5 Remotes'!G9)</f>
        <v>107504.04</v>
      </c>
      <c r="H79" s="20">
        <f>SUM('Group 5 Remotes'!H9)</f>
        <v>104648.32000000001</v>
      </c>
      <c r="I79" s="20">
        <f>SUM('Group 5 Remotes'!I9)</f>
        <v>94699.36</v>
      </c>
      <c r="J79" s="20">
        <f>SUM('Group 5 Remotes'!J9)</f>
        <v>94699.36</v>
      </c>
      <c r="K79" s="20">
        <f>SUM('Group 5 Remotes'!K9)</f>
        <v>110544</v>
      </c>
      <c r="L79" s="20">
        <f>SUM('Group 5 Remotes'!L9)</f>
        <v>103542.88</v>
      </c>
      <c r="M79" s="20">
        <f>SUM('Group 5 Remotes'!M9)</f>
        <v>112202.16</v>
      </c>
      <c r="N79" s="21">
        <f t="shared" si="16"/>
        <v>1207232.5999999999</v>
      </c>
    </row>
    <row r="80" spans="1:15" x14ac:dyDescent="0.2">
      <c r="A80" s="14" t="s">
        <v>4</v>
      </c>
      <c r="B80" s="20">
        <f>SUM('Group 5 Remotes'!B10)</f>
        <v>31815</v>
      </c>
      <c r="C80" s="20">
        <f>SUM('Group 5 Remotes'!C10)</f>
        <v>31710</v>
      </c>
      <c r="D80" s="20">
        <f>SUM('Group 5 Remotes'!D10)</f>
        <v>33390</v>
      </c>
      <c r="E80" s="20">
        <f>SUM('Group 5 Remotes'!E10)</f>
        <v>29820</v>
      </c>
      <c r="F80" s="20">
        <f>SUM('Group 5 Remotes'!F10)</f>
        <v>33285</v>
      </c>
      <c r="G80" s="20">
        <f>SUM('Group 5 Remotes'!G10)</f>
        <v>35700</v>
      </c>
      <c r="H80" s="20">
        <f>SUM('Group 5 Remotes'!H10)</f>
        <v>36855</v>
      </c>
      <c r="I80" s="20">
        <f>SUM('Group 5 Remotes'!I10)</f>
        <v>32025</v>
      </c>
      <c r="J80" s="20">
        <f>SUM('Group 5 Remotes'!J10)</f>
        <v>38220</v>
      </c>
      <c r="K80" s="20">
        <f>SUM('Group 5 Remotes'!K10)</f>
        <v>41160</v>
      </c>
      <c r="L80" s="20">
        <f>SUM('Group 5 Remotes'!L10)</f>
        <v>39585</v>
      </c>
      <c r="M80" s="20">
        <f>SUM('Group 5 Remotes'!M10)</f>
        <v>37170</v>
      </c>
      <c r="N80" s="21">
        <f t="shared" si="16"/>
        <v>420735</v>
      </c>
    </row>
    <row r="81" spans="1:16" x14ac:dyDescent="0.2">
      <c r="A81" s="16" t="s">
        <v>11</v>
      </c>
      <c r="B81" s="21">
        <f t="shared" ref="B81:N81" si="17">SUM(B73:B80)</f>
        <v>569520.56999999995</v>
      </c>
      <c r="C81" s="21">
        <f t="shared" si="17"/>
        <v>499310.04</v>
      </c>
      <c r="D81" s="22">
        <f t="shared" si="17"/>
        <v>555839.31999999995</v>
      </c>
      <c r="E81" s="22">
        <f t="shared" si="17"/>
        <v>520144.94</v>
      </c>
      <c r="F81" s="22">
        <f t="shared" si="17"/>
        <v>595611.46</v>
      </c>
      <c r="G81" s="22">
        <f t="shared" si="17"/>
        <v>576337.12</v>
      </c>
      <c r="H81" s="22">
        <f t="shared" si="17"/>
        <v>575267.6399999999</v>
      </c>
      <c r="I81" s="22">
        <f t="shared" si="17"/>
        <v>543473.43999999994</v>
      </c>
      <c r="J81" s="22">
        <f t="shared" si="17"/>
        <v>569209.07999999996</v>
      </c>
      <c r="K81" s="22">
        <f t="shared" si="17"/>
        <v>626920.42999999993</v>
      </c>
      <c r="L81" s="22">
        <f t="shared" si="17"/>
        <v>564006.38</v>
      </c>
      <c r="M81" s="22">
        <f t="shared" si="17"/>
        <v>593176.24</v>
      </c>
      <c r="N81" s="21">
        <f t="shared" si="17"/>
        <v>6788816.6600000001</v>
      </c>
      <c r="O81" s="5"/>
    </row>
    <row r="82" spans="1:16" s="4" customFormat="1" x14ac:dyDescent="0.2">
      <c r="A82" s="23" t="s">
        <v>25</v>
      </c>
      <c r="B82" s="12" t="s">
        <v>36</v>
      </c>
      <c r="C82" s="12" t="s">
        <v>37</v>
      </c>
      <c r="D82" s="12" t="s">
        <v>38</v>
      </c>
      <c r="E82" s="12" t="s">
        <v>39</v>
      </c>
      <c r="F82" s="12" t="s">
        <v>40</v>
      </c>
      <c r="G82" s="12" t="s">
        <v>41</v>
      </c>
      <c r="H82" s="12" t="s">
        <v>42</v>
      </c>
      <c r="I82" s="13" t="s">
        <v>43</v>
      </c>
      <c r="J82" s="12" t="s">
        <v>44</v>
      </c>
      <c r="K82" s="12" t="s">
        <v>45</v>
      </c>
      <c r="L82" s="12" t="s">
        <v>46</v>
      </c>
      <c r="M82" s="12" t="s">
        <v>47</v>
      </c>
      <c r="N82" s="12" t="s">
        <v>0</v>
      </c>
    </row>
    <row r="83" spans="1:16" s="4" customFormat="1" x14ac:dyDescent="0.2">
      <c r="A83" s="24" t="s">
        <v>17</v>
      </c>
      <c r="B83" s="25">
        <f>SUM('Group 5 Remotes'!B24)</f>
        <v>50</v>
      </c>
      <c r="C83" s="25">
        <f>SUM('Group 5 Remotes'!C24)</f>
        <v>17</v>
      </c>
      <c r="D83" s="25">
        <f>SUM('Group 5 Remotes'!D24)</f>
        <v>24</v>
      </c>
      <c r="E83" s="25">
        <f>SUM('Group 5 Remotes'!E24)</f>
        <v>25</v>
      </c>
      <c r="F83" s="25">
        <f>SUM('Group 5 Remotes'!F24)</f>
        <v>54</v>
      </c>
      <c r="G83" s="25">
        <f>SUM('Group 5 Remotes'!G24)</f>
        <v>16</v>
      </c>
      <c r="H83" s="25">
        <f>SUM('Group 5 Remotes'!H24)</f>
        <v>40</v>
      </c>
      <c r="I83" s="25">
        <f>SUM('Group 5 Remotes'!I24)</f>
        <v>13</v>
      </c>
      <c r="J83" s="25">
        <f>SUM('Group 5 Remotes'!J24)</f>
        <v>23</v>
      </c>
      <c r="K83" s="25">
        <f>SUM('Group 5 Remotes'!K24)</f>
        <v>18</v>
      </c>
      <c r="L83" s="25">
        <f>SUM('Group 5 Remotes'!L24)</f>
        <v>20</v>
      </c>
      <c r="M83" s="25">
        <f>SUM('Group 5 Remotes'!M24)</f>
        <v>19</v>
      </c>
      <c r="N83" s="26">
        <f t="shared" ref="N83:N90" si="18">SUM(B83:M83)</f>
        <v>319</v>
      </c>
    </row>
    <row r="84" spans="1:16" s="4" customFormat="1" x14ac:dyDescent="0.2">
      <c r="A84" s="24" t="s">
        <v>18</v>
      </c>
      <c r="B84" s="25">
        <f>SUM('Group 5 Remotes'!B25)</f>
        <v>676</v>
      </c>
      <c r="C84" s="25">
        <f>SUM('Group 5 Remotes'!C25)</f>
        <v>625</v>
      </c>
      <c r="D84" s="25">
        <f>SUM('Group 5 Remotes'!D25)</f>
        <v>647</v>
      </c>
      <c r="E84" s="25">
        <f>SUM('Group 5 Remotes'!E25)</f>
        <v>580</v>
      </c>
      <c r="F84" s="25">
        <f>SUM('Group 5 Remotes'!F25)</f>
        <v>616</v>
      </c>
      <c r="G84" s="25">
        <f>SUM('Group 5 Remotes'!G25)</f>
        <v>603</v>
      </c>
      <c r="H84" s="25">
        <f>SUM('Group 5 Remotes'!H25)</f>
        <v>589</v>
      </c>
      <c r="I84" s="25">
        <f>SUM('Group 5 Remotes'!I25)</f>
        <v>579</v>
      </c>
      <c r="J84" s="25">
        <f>SUM('Group 5 Remotes'!J25)</f>
        <v>626</v>
      </c>
      <c r="K84" s="25">
        <f>SUM('Group 5 Remotes'!K25)</f>
        <v>556</v>
      </c>
      <c r="L84" s="25">
        <f>SUM('Group 5 Remotes'!L25)</f>
        <v>536</v>
      </c>
      <c r="M84" s="25">
        <f>SUM('Group 5 Remotes'!M25)</f>
        <v>501</v>
      </c>
      <c r="N84" s="26">
        <f t="shared" si="18"/>
        <v>7134</v>
      </c>
    </row>
    <row r="85" spans="1:16" s="4" customFormat="1" x14ac:dyDescent="0.2">
      <c r="A85" s="24" t="s">
        <v>19</v>
      </c>
      <c r="B85" s="25">
        <f>SUM('Group 5 Remotes'!B26)</f>
        <v>789</v>
      </c>
      <c r="C85" s="25">
        <f>SUM('Group 5 Remotes'!C26)</f>
        <v>656</v>
      </c>
      <c r="D85" s="25">
        <f>SUM('Group 5 Remotes'!D26)</f>
        <v>802</v>
      </c>
      <c r="E85" s="25">
        <f>SUM('Group 5 Remotes'!E26)</f>
        <v>741</v>
      </c>
      <c r="F85" s="25">
        <f>SUM('Group 5 Remotes'!F26)</f>
        <v>905</v>
      </c>
      <c r="G85" s="25">
        <f>SUM('Group 5 Remotes'!G26)</f>
        <v>710</v>
      </c>
      <c r="H85" s="25">
        <f>SUM('Group 5 Remotes'!H26)</f>
        <v>796</v>
      </c>
      <c r="I85" s="25">
        <f>SUM('Group 5 Remotes'!I26)</f>
        <v>693</v>
      </c>
      <c r="J85" s="25">
        <f>SUM('Group 5 Remotes'!J26)</f>
        <v>744</v>
      </c>
      <c r="K85" s="25">
        <f>SUM('Group 5 Remotes'!K26)</f>
        <v>770</v>
      </c>
      <c r="L85" s="25">
        <f>SUM('Group 5 Remotes'!L26)</f>
        <v>706</v>
      </c>
      <c r="M85" s="25">
        <f>SUM('Group 5 Remotes'!M26)</f>
        <v>712</v>
      </c>
      <c r="N85" s="26">
        <f t="shared" si="18"/>
        <v>9024</v>
      </c>
    </row>
    <row r="86" spans="1:16" ht="11.25" customHeight="1" x14ac:dyDescent="0.2">
      <c r="A86" s="19" t="s">
        <v>1</v>
      </c>
      <c r="B86" s="25">
        <f>SUM('Group 5 Remotes'!B27)</f>
        <v>2371</v>
      </c>
      <c r="C86" s="25">
        <f>SUM('Group 5 Remotes'!C27)</f>
        <v>2077</v>
      </c>
      <c r="D86" s="25">
        <f>SUM('Group 5 Remotes'!D27)</f>
        <v>2341</v>
      </c>
      <c r="E86" s="25">
        <f>SUM('Group 5 Remotes'!E27)</f>
        <v>2173</v>
      </c>
      <c r="F86" s="25">
        <f>SUM('Group 5 Remotes'!F27)</f>
        <v>2500</v>
      </c>
      <c r="G86" s="25">
        <f>SUM('Group 5 Remotes'!G27)</f>
        <v>2517</v>
      </c>
      <c r="H86" s="25">
        <f>SUM('Group 5 Remotes'!H27)</f>
        <v>2453</v>
      </c>
      <c r="I86" s="25">
        <f>SUM('Group 5 Remotes'!I27)</f>
        <v>2407</v>
      </c>
      <c r="J86" s="25">
        <f>SUM('Group 5 Remotes'!J27)</f>
        <v>2501</v>
      </c>
      <c r="K86" s="25">
        <f>SUM('Group 5 Remotes'!K27)</f>
        <v>2858</v>
      </c>
      <c r="L86" s="25">
        <f>SUM('Group 5 Remotes'!L27)</f>
        <v>2454</v>
      </c>
      <c r="M86" s="25">
        <f>SUM('Group 5 Remotes'!M27)</f>
        <v>2700</v>
      </c>
      <c r="N86" s="26">
        <f t="shared" si="18"/>
        <v>29352</v>
      </c>
    </row>
    <row r="87" spans="1:16" ht="11.25" customHeight="1" x14ac:dyDescent="0.2">
      <c r="A87" s="19" t="s">
        <v>2</v>
      </c>
      <c r="B87" s="25">
        <f>SUM('Group 5 Remotes'!B28)</f>
        <v>232</v>
      </c>
      <c r="C87" s="25">
        <f>SUM('Group 5 Remotes'!C28)</f>
        <v>224</v>
      </c>
      <c r="D87" s="25">
        <f>SUM('Group 5 Remotes'!D28)</f>
        <v>192</v>
      </c>
      <c r="E87" s="25">
        <f>SUM('Group 5 Remotes'!E28)</f>
        <v>204</v>
      </c>
      <c r="F87" s="25">
        <f>SUM('Group 5 Remotes'!F28)</f>
        <v>193</v>
      </c>
      <c r="G87" s="25">
        <f>SUM('Group 5 Remotes'!G28)</f>
        <v>218</v>
      </c>
      <c r="H87" s="25">
        <f>SUM('Group 5 Remotes'!H28)</f>
        <v>199</v>
      </c>
      <c r="I87" s="25">
        <f>SUM('Group 5 Remotes'!I28)</f>
        <v>229</v>
      </c>
      <c r="J87" s="25">
        <f>SUM('Group 5 Remotes'!J28)</f>
        <v>197</v>
      </c>
      <c r="K87" s="25">
        <f>SUM('Group 5 Remotes'!K28)</f>
        <v>270</v>
      </c>
      <c r="L87" s="25">
        <f>SUM('Group 5 Remotes'!L28)</f>
        <v>241</v>
      </c>
      <c r="M87" s="25">
        <f>SUM('Group 5 Remotes'!M28)</f>
        <v>248</v>
      </c>
      <c r="N87" s="26">
        <f t="shared" si="18"/>
        <v>2647</v>
      </c>
    </row>
    <row r="88" spans="1:16" ht="11.25" customHeight="1" x14ac:dyDescent="0.2">
      <c r="A88" s="19" t="s">
        <v>20</v>
      </c>
      <c r="B88" s="25">
        <f>SUM('Group 5 Remotes'!B29)</f>
        <v>0</v>
      </c>
      <c r="C88" s="25">
        <f>SUM('Group 5 Remotes'!C29)</f>
        <v>1</v>
      </c>
      <c r="D88" s="25">
        <f>SUM('Group 5 Remotes'!D29)</f>
        <v>0</v>
      </c>
      <c r="E88" s="25">
        <f>SUM('Group 5 Remotes'!E29)</f>
        <v>2</v>
      </c>
      <c r="F88" s="25">
        <f>SUM('Group 5 Remotes'!F29)</f>
        <v>0</v>
      </c>
      <c r="G88" s="25">
        <f>SUM('Group 5 Remotes'!G29)</f>
        <v>0</v>
      </c>
      <c r="H88" s="25">
        <f>'Group 5 Remotes'!H29</f>
        <v>0</v>
      </c>
      <c r="I88" s="25">
        <f>SUM('Group 5 Remotes'!I29)</f>
        <v>0</v>
      </c>
      <c r="J88" s="25">
        <f>SUM('Group 5 Remotes'!J29)</f>
        <v>0</v>
      </c>
      <c r="K88" s="25">
        <f>SUM('Group 5 Remotes'!K29)</f>
        <v>0</v>
      </c>
      <c r="L88" s="25">
        <f>SUM('Group 5 Remotes'!L29)</f>
        <v>1</v>
      </c>
      <c r="M88" s="25">
        <f>SUM('Group 5 Remotes'!M29)</f>
        <v>0</v>
      </c>
      <c r="N88" s="26">
        <f>SUM(B88:M88)</f>
        <v>4</v>
      </c>
      <c r="P88" s="5"/>
    </row>
    <row r="89" spans="1:16" ht="11.25" customHeight="1" x14ac:dyDescent="0.2">
      <c r="A89" s="19" t="s">
        <v>3</v>
      </c>
      <c r="B89" s="25">
        <f>SUM('Group 5 Remotes'!B30)</f>
        <v>1066</v>
      </c>
      <c r="C89" s="25">
        <f>SUM('Group 5 Remotes'!C30)</f>
        <v>901</v>
      </c>
      <c r="D89" s="25">
        <f>SUM('Group 5 Remotes'!D30)</f>
        <v>1035</v>
      </c>
      <c r="E89" s="25">
        <f>SUM('Group 5 Remotes'!E30)</f>
        <v>1013</v>
      </c>
      <c r="F89" s="25">
        <f>SUM('Group 5 Remotes'!F30)</f>
        <v>1169</v>
      </c>
      <c r="G89" s="25">
        <f>SUM('Group 5 Remotes'!G30)</f>
        <v>1163</v>
      </c>
      <c r="H89" s="25">
        <f>SUM('Group 5 Remotes'!H30)</f>
        <v>1131</v>
      </c>
      <c r="I89" s="25">
        <f>SUM('Group 5 Remotes'!I30)</f>
        <v>1018</v>
      </c>
      <c r="J89" s="25">
        <f>SUM('Group 5 Remotes'!J30)</f>
        <v>1022</v>
      </c>
      <c r="K89" s="25">
        <f>SUM('Group 5 Remotes'!K30)</f>
        <v>1195</v>
      </c>
      <c r="L89" s="25">
        <f>SUM('Group 5 Remotes'!L30)</f>
        <v>1115</v>
      </c>
      <c r="M89" s="25">
        <f>SUM('Group 5 Remotes'!M30)</f>
        <v>1207</v>
      </c>
      <c r="N89" s="26">
        <f t="shared" si="18"/>
        <v>13035</v>
      </c>
    </row>
    <row r="90" spans="1:16" ht="11.25" customHeight="1" x14ac:dyDescent="0.2">
      <c r="A90" s="19" t="s">
        <v>4</v>
      </c>
      <c r="B90" s="25">
        <f>SUM('Group 5 Remotes'!B31)</f>
        <v>302</v>
      </c>
      <c r="C90" s="25">
        <f>SUM('Group 5 Remotes'!C31)</f>
        <v>301</v>
      </c>
      <c r="D90" s="25">
        <f>SUM('Group 5 Remotes'!D31)</f>
        <v>317</v>
      </c>
      <c r="E90" s="25">
        <f>SUM('Group 5 Remotes'!E31)</f>
        <v>281</v>
      </c>
      <c r="F90" s="25">
        <f>SUM('Group 5 Remotes'!F31)</f>
        <v>315</v>
      </c>
      <c r="G90" s="25">
        <f>SUM('Group 5 Remotes'!G31)</f>
        <v>339</v>
      </c>
      <c r="H90" s="25">
        <f>SUM('Group 5 Remotes'!H31)</f>
        <v>350</v>
      </c>
      <c r="I90" s="25">
        <f>SUM('Group 5 Remotes'!I31)</f>
        <v>303</v>
      </c>
      <c r="J90" s="25">
        <f>SUM('Group 5 Remotes'!J31)</f>
        <v>362</v>
      </c>
      <c r="K90" s="25">
        <f>SUM('Group 5 Remotes'!K31)</f>
        <v>389</v>
      </c>
      <c r="L90" s="25">
        <f>SUM('Group 5 Remotes'!L31)</f>
        <v>374</v>
      </c>
      <c r="M90" s="25">
        <f>SUM('Group 5 Remotes'!M31)</f>
        <v>352</v>
      </c>
      <c r="N90" s="26">
        <f t="shared" si="18"/>
        <v>3985</v>
      </c>
    </row>
    <row r="91" spans="1:16" x14ac:dyDescent="0.2">
      <c r="A91" s="27" t="s">
        <v>13</v>
      </c>
      <c r="B91" s="26">
        <f>SUM(B83:B90)</f>
        <v>5486</v>
      </c>
      <c r="C91" s="26">
        <f>SUM(C83:C90)</f>
        <v>4802</v>
      </c>
      <c r="D91" s="26">
        <f>SUM(D83:D90)</f>
        <v>5358</v>
      </c>
      <c r="E91" s="26">
        <f t="shared" ref="E91:M91" si="19">SUM(E83:E90)</f>
        <v>5019</v>
      </c>
      <c r="F91" s="26">
        <f t="shared" si="19"/>
        <v>5752</v>
      </c>
      <c r="G91" s="26">
        <f t="shared" si="19"/>
        <v>5566</v>
      </c>
      <c r="H91" s="26">
        <f t="shared" si="19"/>
        <v>5558</v>
      </c>
      <c r="I91" s="26">
        <f t="shared" si="19"/>
        <v>5242</v>
      </c>
      <c r="J91" s="26">
        <f t="shared" si="19"/>
        <v>5475</v>
      </c>
      <c r="K91" s="26">
        <f t="shared" si="19"/>
        <v>6056</v>
      </c>
      <c r="L91" s="26">
        <f t="shared" si="19"/>
        <v>5447</v>
      </c>
      <c r="M91" s="26">
        <f t="shared" si="19"/>
        <v>5739</v>
      </c>
      <c r="N91" s="26">
        <f>SUM(N83:N90)</f>
        <v>65500</v>
      </c>
    </row>
    <row r="92" spans="1:16" x14ac:dyDescent="0.2">
      <c r="A92" s="39" t="s">
        <v>16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</row>
    <row r="93" spans="1:16" s="2" customFormat="1" x14ac:dyDescent="0.2">
      <c r="A93" s="11" t="s">
        <v>10</v>
      </c>
      <c r="B93" s="12" t="s">
        <v>36</v>
      </c>
      <c r="C93" s="12" t="s">
        <v>37</v>
      </c>
      <c r="D93" s="12" t="s">
        <v>38</v>
      </c>
      <c r="E93" s="12" t="s">
        <v>39</v>
      </c>
      <c r="F93" s="12" t="s">
        <v>40</v>
      </c>
      <c r="G93" s="12" t="s">
        <v>41</v>
      </c>
      <c r="H93" s="12" t="s">
        <v>42</v>
      </c>
      <c r="I93" s="13" t="s">
        <v>43</v>
      </c>
      <c r="J93" s="12" t="s">
        <v>44</v>
      </c>
      <c r="K93" s="12" t="s">
        <v>45</v>
      </c>
      <c r="L93" s="12" t="s">
        <v>46</v>
      </c>
      <c r="M93" s="12" t="s">
        <v>47</v>
      </c>
      <c r="N93" s="12" t="s">
        <v>0</v>
      </c>
    </row>
    <row r="94" spans="1:16" x14ac:dyDescent="0.2">
      <c r="A94" s="14" t="s">
        <v>17</v>
      </c>
      <c r="B94" s="15">
        <f t="shared" ref="B94:M94" si="20">B3+B24+B45+B73</f>
        <v>94818.65</v>
      </c>
      <c r="C94" s="15">
        <f t="shared" si="20"/>
        <v>49095.92</v>
      </c>
      <c r="D94" s="15">
        <f t="shared" si="20"/>
        <v>61711.680000000008</v>
      </c>
      <c r="E94" s="15">
        <f t="shared" si="20"/>
        <v>51669.98</v>
      </c>
      <c r="F94" s="15">
        <f t="shared" si="20"/>
        <v>88764.76999999999</v>
      </c>
      <c r="G94" s="15">
        <f t="shared" si="20"/>
        <v>51931.82</v>
      </c>
      <c r="H94" s="15">
        <f t="shared" si="20"/>
        <v>80349.16</v>
      </c>
      <c r="I94" s="15">
        <f t="shared" si="20"/>
        <v>40652.800000000003</v>
      </c>
      <c r="J94" s="15">
        <f t="shared" si="20"/>
        <v>65216.34</v>
      </c>
      <c r="K94" s="15">
        <f t="shared" si="20"/>
        <v>63527.44</v>
      </c>
      <c r="L94" s="15">
        <f t="shared" si="20"/>
        <v>54878.520000000004</v>
      </c>
      <c r="M94" s="15">
        <f t="shared" si="20"/>
        <v>35750.51</v>
      </c>
      <c r="N94" s="15">
        <f t="shared" ref="N94:N102" si="21">SUM(B94:M94)</f>
        <v>738367.59000000008</v>
      </c>
    </row>
    <row r="95" spans="1:16" x14ac:dyDescent="0.2">
      <c r="A95" s="14" t="s">
        <v>18</v>
      </c>
      <c r="B95" s="15">
        <f t="shared" ref="B95:M95" si="22">B4+B25+B46+B74</f>
        <v>1521669.6300000001</v>
      </c>
      <c r="C95" s="15">
        <f t="shared" si="22"/>
        <v>1344500.8800000001</v>
      </c>
      <c r="D95" s="15">
        <f t="shared" si="22"/>
        <v>1526658.83</v>
      </c>
      <c r="E95" s="15">
        <f t="shared" si="22"/>
        <v>1331241.31</v>
      </c>
      <c r="F95" s="15">
        <f t="shared" si="22"/>
        <v>1508954.93</v>
      </c>
      <c r="G95" s="15">
        <f t="shared" si="22"/>
        <v>1479437.22</v>
      </c>
      <c r="H95" s="15">
        <f t="shared" si="22"/>
        <v>1781770.9500000002</v>
      </c>
      <c r="I95" s="15">
        <f t="shared" si="22"/>
        <v>1597419.17</v>
      </c>
      <c r="J95" s="15">
        <f t="shared" si="22"/>
        <v>1801633.4500000002</v>
      </c>
      <c r="K95" s="15">
        <f t="shared" si="22"/>
        <v>1651560.9600000002</v>
      </c>
      <c r="L95" s="15">
        <f t="shared" si="22"/>
        <v>1537434.29</v>
      </c>
      <c r="M95" s="15">
        <f t="shared" si="22"/>
        <v>1598200.07</v>
      </c>
      <c r="N95" s="15">
        <f t="shared" si="21"/>
        <v>18680481.690000001</v>
      </c>
    </row>
    <row r="96" spans="1:16" x14ac:dyDescent="0.2">
      <c r="A96" s="14" t="s">
        <v>19</v>
      </c>
      <c r="B96" s="15">
        <f t="shared" ref="B96:M96" si="23">B5+B26+B47+B75</f>
        <v>1534114.22</v>
      </c>
      <c r="C96" s="15">
        <f t="shared" si="23"/>
        <v>1303140.76</v>
      </c>
      <c r="D96" s="15">
        <f t="shared" si="23"/>
        <v>1643625.96</v>
      </c>
      <c r="E96" s="15">
        <f t="shared" si="23"/>
        <v>1377239.3</v>
      </c>
      <c r="F96" s="15">
        <f t="shared" si="23"/>
        <v>1615274.6400000001</v>
      </c>
      <c r="G96" s="15">
        <f t="shared" si="23"/>
        <v>1454246.4500000002</v>
      </c>
      <c r="H96" s="15">
        <f t="shared" si="23"/>
        <v>1649642.56</v>
      </c>
      <c r="I96" s="15">
        <f t="shared" si="23"/>
        <v>1562942.7</v>
      </c>
      <c r="J96" s="15">
        <f t="shared" si="23"/>
        <v>1628834.63</v>
      </c>
      <c r="K96" s="15">
        <f t="shared" si="23"/>
        <v>1686275.78</v>
      </c>
      <c r="L96" s="15">
        <f t="shared" si="23"/>
        <v>1466544.45</v>
      </c>
      <c r="M96" s="15">
        <f t="shared" si="23"/>
        <v>1628070.75</v>
      </c>
      <c r="N96" s="15">
        <f t="shared" si="21"/>
        <v>18549952.199999999</v>
      </c>
    </row>
    <row r="97" spans="1:16" x14ac:dyDescent="0.2">
      <c r="A97" s="14" t="s">
        <v>1</v>
      </c>
      <c r="B97" s="15">
        <f t="shared" ref="B97:M97" si="24">B6+B27+B48+B76</f>
        <v>8782024.1799999997</v>
      </c>
      <c r="C97" s="15">
        <f t="shared" si="24"/>
        <v>7898682.7800000003</v>
      </c>
      <c r="D97" s="15">
        <f t="shared" si="24"/>
        <v>9413686.4299999997</v>
      </c>
      <c r="E97" s="15">
        <f t="shared" si="24"/>
        <v>8624773.9699999988</v>
      </c>
      <c r="F97" s="15">
        <f t="shared" si="24"/>
        <v>9674346.4399999995</v>
      </c>
      <c r="G97" s="15">
        <f t="shared" si="24"/>
        <v>10074927.890000001</v>
      </c>
      <c r="H97" s="15">
        <f t="shared" si="24"/>
        <v>10701185.030000001</v>
      </c>
      <c r="I97" s="15">
        <f t="shared" si="24"/>
        <v>9742429.8500000015</v>
      </c>
      <c r="J97" s="15">
        <f t="shared" si="24"/>
        <v>10419005.629999999</v>
      </c>
      <c r="K97" s="15">
        <f t="shared" si="24"/>
        <v>11137133.859999999</v>
      </c>
      <c r="L97" s="15">
        <f t="shared" si="24"/>
        <v>10230083.9</v>
      </c>
      <c r="M97" s="15">
        <f t="shared" si="24"/>
        <v>11042229.449999999</v>
      </c>
      <c r="N97" s="15">
        <f t="shared" si="21"/>
        <v>117740509.41</v>
      </c>
    </row>
    <row r="98" spans="1:16" x14ac:dyDescent="0.2">
      <c r="A98" s="14" t="s">
        <v>2</v>
      </c>
      <c r="B98" s="15">
        <f t="shared" ref="B98:M98" si="25">B7+B28+B49+B77</f>
        <v>1006423.99</v>
      </c>
      <c r="C98" s="15">
        <f t="shared" si="25"/>
        <v>900805.78</v>
      </c>
      <c r="D98" s="15">
        <f t="shared" si="25"/>
        <v>1273332.79</v>
      </c>
      <c r="E98" s="15">
        <f t="shared" si="25"/>
        <v>1194751.1499999999</v>
      </c>
      <c r="F98" s="15">
        <f t="shared" si="25"/>
        <v>1292557.79</v>
      </c>
      <c r="G98" s="15">
        <f t="shared" si="25"/>
        <v>1333545.6299999999</v>
      </c>
      <c r="H98" s="15">
        <f t="shared" si="25"/>
        <v>1356756.97</v>
      </c>
      <c r="I98" s="15">
        <f t="shared" si="25"/>
        <v>1301895.93</v>
      </c>
      <c r="J98" s="15">
        <f t="shared" si="25"/>
        <v>1306741.97</v>
      </c>
      <c r="K98" s="15">
        <f t="shared" si="25"/>
        <v>1539927.13</v>
      </c>
      <c r="L98" s="15">
        <f t="shared" si="25"/>
        <v>1452254</v>
      </c>
      <c r="M98" s="15">
        <f t="shared" si="25"/>
        <v>1612111.53</v>
      </c>
      <c r="N98" s="15">
        <f t="shared" si="21"/>
        <v>15571104.659999998</v>
      </c>
      <c r="P98" s="8"/>
    </row>
    <row r="99" spans="1:16" x14ac:dyDescent="0.2">
      <c r="A99" s="14" t="s">
        <v>20</v>
      </c>
      <c r="B99" s="15">
        <f t="shared" ref="B99:M99" si="26">B8+B29+B50+B78</f>
        <v>5814.68</v>
      </c>
      <c r="C99" s="15">
        <f t="shared" si="26"/>
        <v>6385.96</v>
      </c>
      <c r="D99" s="15">
        <f t="shared" si="26"/>
        <v>5112.91</v>
      </c>
      <c r="E99" s="15">
        <f t="shared" si="26"/>
        <v>7889.8600000000006</v>
      </c>
      <c r="F99" s="15">
        <f t="shared" si="26"/>
        <v>4192.7999999999993</v>
      </c>
      <c r="G99" s="15">
        <f t="shared" si="26"/>
        <v>11022.85</v>
      </c>
      <c r="H99" s="15">
        <f t="shared" si="26"/>
        <v>5251.62</v>
      </c>
      <c r="I99" s="15">
        <f t="shared" si="26"/>
        <v>3535.58</v>
      </c>
      <c r="J99" s="15">
        <f t="shared" si="26"/>
        <v>2755.1899999999996</v>
      </c>
      <c r="K99" s="15">
        <f t="shared" si="26"/>
        <v>3064.6400000000003</v>
      </c>
      <c r="L99" s="15">
        <f t="shared" si="26"/>
        <v>1067.0900000000001</v>
      </c>
      <c r="M99" s="15">
        <f t="shared" si="26"/>
        <v>1037.07</v>
      </c>
      <c r="N99" s="15">
        <f t="shared" si="21"/>
        <v>57130.250000000007</v>
      </c>
      <c r="P99" s="8"/>
    </row>
    <row r="100" spans="1:16" x14ac:dyDescent="0.2">
      <c r="A100" s="14" t="s">
        <v>3</v>
      </c>
      <c r="B100" s="15">
        <f t="shared" ref="B100:M100" si="27">B9+B30+B51+B79</f>
        <v>4242384.1100000003</v>
      </c>
      <c r="C100" s="15">
        <f t="shared" si="27"/>
        <v>3914481.4299999997</v>
      </c>
      <c r="D100" s="15">
        <f t="shared" si="27"/>
        <v>4626062.9799999995</v>
      </c>
      <c r="E100" s="15">
        <f t="shared" si="27"/>
        <v>4105872.01</v>
      </c>
      <c r="F100" s="15">
        <f t="shared" si="27"/>
        <v>4851717.8199999994</v>
      </c>
      <c r="G100" s="15">
        <f t="shared" si="27"/>
        <v>4990301.1800000006</v>
      </c>
      <c r="H100" s="15">
        <f t="shared" si="27"/>
        <v>4771037.88</v>
      </c>
      <c r="I100" s="15">
        <f t="shared" si="27"/>
        <v>4231080.620000001</v>
      </c>
      <c r="J100" s="15">
        <f t="shared" si="27"/>
        <v>4460611.4300000006</v>
      </c>
      <c r="K100" s="15">
        <f t="shared" si="27"/>
        <v>4970994.45</v>
      </c>
      <c r="L100" s="15">
        <f t="shared" si="27"/>
        <v>4585852.3899999997</v>
      </c>
      <c r="M100" s="15">
        <f t="shared" si="27"/>
        <v>4861157.82</v>
      </c>
      <c r="N100" s="15">
        <f t="shared" si="21"/>
        <v>54611554.120000005</v>
      </c>
      <c r="P100" s="8"/>
    </row>
    <row r="101" spans="1:16" x14ac:dyDescent="0.2">
      <c r="A101" s="14" t="s">
        <v>4</v>
      </c>
      <c r="B101" s="15">
        <f t="shared" ref="B101:M101" si="28">B10+B31+B52+B66+B80</f>
        <v>1137531.9099999999</v>
      </c>
      <c r="C101" s="15">
        <f t="shared" si="28"/>
        <v>1052362.68</v>
      </c>
      <c r="D101" s="15">
        <f t="shared" si="28"/>
        <v>1237007.74</v>
      </c>
      <c r="E101" s="15">
        <f t="shared" si="28"/>
        <v>1090389.21</v>
      </c>
      <c r="F101" s="15">
        <f t="shared" si="28"/>
        <v>1209456.3700000001</v>
      </c>
      <c r="G101" s="15">
        <f t="shared" si="28"/>
        <v>1238563.5900000001</v>
      </c>
      <c r="H101" s="15">
        <f t="shared" si="28"/>
        <v>1293568.28</v>
      </c>
      <c r="I101" s="15">
        <f t="shared" si="28"/>
        <v>1171408.75</v>
      </c>
      <c r="J101" s="15">
        <f t="shared" si="28"/>
        <v>1288692.71</v>
      </c>
      <c r="K101" s="15">
        <f t="shared" si="28"/>
        <v>1268022.1199999999</v>
      </c>
      <c r="L101" s="15">
        <f t="shared" si="28"/>
        <v>1211883.45</v>
      </c>
      <c r="M101" s="15">
        <f t="shared" si="28"/>
        <v>1128214.97</v>
      </c>
      <c r="N101" s="15">
        <f t="shared" si="21"/>
        <v>14327101.780000001</v>
      </c>
      <c r="O101" s="5"/>
    </row>
    <row r="102" spans="1:16" x14ac:dyDescent="0.2">
      <c r="A102" s="16" t="s">
        <v>11</v>
      </c>
      <c r="B102" s="15">
        <f t="shared" ref="B102:M102" si="29">SUM(B94:B101)</f>
        <v>18324781.370000001</v>
      </c>
      <c r="C102" s="15">
        <f t="shared" si="29"/>
        <v>16469456.189999999</v>
      </c>
      <c r="D102" s="15">
        <f t="shared" si="29"/>
        <v>19787199.319999997</v>
      </c>
      <c r="E102" s="15">
        <f t="shared" si="29"/>
        <v>17783826.789999999</v>
      </c>
      <c r="F102" s="15">
        <f t="shared" si="29"/>
        <v>20245265.560000002</v>
      </c>
      <c r="G102" s="15">
        <f t="shared" si="29"/>
        <v>20633976.630000003</v>
      </c>
      <c r="H102" s="15">
        <f t="shared" si="29"/>
        <v>21639562.450000003</v>
      </c>
      <c r="I102" s="15">
        <f t="shared" si="29"/>
        <v>19651365.400000002</v>
      </c>
      <c r="J102" s="15">
        <f t="shared" si="29"/>
        <v>20973491.350000001</v>
      </c>
      <c r="K102" s="15">
        <f t="shared" si="29"/>
        <v>22320506.379999999</v>
      </c>
      <c r="L102" s="15">
        <f t="shared" si="29"/>
        <v>20539998.09</v>
      </c>
      <c r="M102" s="15">
        <f t="shared" si="29"/>
        <v>21906772.169999998</v>
      </c>
      <c r="N102" s="15">
        <f t="shared" si="21"/>
        <v>240276201.69999999</v>
      </c>
      <c r="P102" s="5"/>
    </row>
    <row r="103" spans="1:16" x14ac:dyDescent="0.2">
      <c r="A103" s="28" t="s">
        <v>12</v>
      </c>
      <c r="B103" s="12" t="s">
        <v>36</v>
      </c>
      <c r="C103" s="12" t="s">
        <v>37</v>
      </c>
      <c r="D103" s="12" t="s">
        <v>38</v>
      </c>
      <c r="E103" s="12" t="s">
        <v>39</v>
      </c>
      <c r="F103" s="12" t="s">
        <v>40</v>
      </c>
      <c r="G103" s="12" t="s">
        <v>41</v>
      </c>
      <c r="H103" s="12" t="s">
        <v>42</v>
      </c>
      <c r="I103" s="13" t="s">
        <v>43</v>
      </c>
      <c r="J103" s="12" t="s">
        <v>44</v>
      </c>
      <c r="K103" s="12" t="s">
        <v>45</v>
      </c>
      <c r="L103" s="12" t="s">
        <v>46</v>
      </c>
      <c r="M103" s="12" t="s">
        <v>47</v>
      </c>
      <c r="N103" s="12" t="s">
        <v>0</v>
      </c>
    </row>
    <row r="104" spans="1:16" x14ac:dyDescent="0.2">
      <c r="A104" s="14" t="s">
        <v>17</v>
      </c>
      <c r="B104" s="29">
        <f t="shared" ref="B104:B111" si="30">B94/$B$102</f>
        <v>5.1743400417988174E-3</v>
      </c>
      <c r="C104" s="29">
        <f t="shared" ref="C104:C111" si="31">C94/$C$102</f>
        <v>2.9810286043209055E-3</v>
      </c>
      <c r="D104" s="29">
        <f t="shared" ref="D104:D111" si="32">D94/$D$102</f>
        <v>3.1187677953809592E-3</v>
      </c>
      <c r="E104" s="29">
        <f t="shared" ref="E104:E111" si="33">E94/$E$102</f>
        <v>2.9054477762375914E-3</v>
      </c>
      <c r="F104" s="29">
        <f t="shared" ref="F104:F111" si="34">F94/$F$102</f>
        <v>4.3844705191409686E-3</v>
      </c>
      <c r="G104" s="29">
        <f t="shared" ref="G104:G111" si="35">G94/$G$102</f>
        <v>2.5168110312045067E-3</v>
      </c>
      <c r="H104" s="29">
        <f t="shared" ref="H104:H111" si="36">H94/$H$102</f>
        <v>3.713067682660099E-3</v>
      </c>
      <c r="I104" s="29">
        <f t="shared" ref="I104:I111" si="37">I94/$I$102</f>
        <v>2.0687010379441622E-3</v>
      </c>
      <c r="J104" s="29">
        <f t="shared" ref="J104:J111" si="38">J94/$J$102</f>
        <v>3.1094651296575851E-3</v>
      </c>
      <c r="K104" s="29">
        <f t="shared" ref="K104:K111" si="39">K94/$K$102</f>
        <v>2.8461468982138747E-3</v>
      </c>
      <c r="L104" s="29">
        <f t="shared" ref="L104:L111" si="40">L94/$L$102</f>
        <v>2.671787979703751E-3</v>
      </c>
      <c r="M104" s="29">
        <f t="shared" ref="M104:M111" si="41">M94/$M$102</f>
        <v>1.6319387321222141E-3</v>
      </c>
      <c r="N104" s="29">
        <f t="shared" ref="N104:N111" si="42">N94/$N$102</f>
        <v>3.0729950980409562E-3</v>
      </c>
    </row>
    <row r="105" spans="1:16" x14ac:dyDescent="0.2">
      <c r="A105" s="14" t="s">
        <v>18</v>
      </c>
      <c r="B105" s="29">
        <f t="shared" si="30"/>
        <v>8.3038896850969629E-2</v>
      </c>
      <c r="C105" s="29">
        <f t="shared" si="31"/>
        <v>8.163602152306404E-2</v>
      </c>
      <c r="D105" s="29">
        <f t="shared" si="32"/>
        <v>7.7153861206468125E-2</v>
      </c>
      <c r="E105" s="29">
        <f t="shared" si="33"/>
        <v>7.4856853123905179E-2</v>
      </c>
      <c r="F105" s="29">
        <f t="shared" si="34"/>
        <v>7.4533718786151587E-2</v>
      </c>
      <c r="G105" s="29">
        <f t="shared" si="35"/>
        <v>7.169908382318449E-2</v>
      </c>
      <c r="H105" s="29">
        <f t="shared" si="36"/>
        <v>8.2338584900546352E-2</v>
      </c>
      <c r="I105" s="29">
        <f t="shared" si="37"/>
        <v>8.1287948062886237E-2</v>
      </c>
      <c r="J105" s="29">
        <f t="shared" si="38"/>
        <v>8.5900502683831897E-2</v>
      </c>
      <c r="K105" s="29">
        <f t="shared" si="39"/>
        <v>7.3992987967327659E-2</v>
      </c>
      <c r="L105" s="29">
        <f t="shared" si="40"/>
        <v>7.4850751361486625E-2</v>
      </c>
      <c r="M105" s="29">
        <f t="shared" si="41"/>
        <v>7.2954612281431339E-2</v>
      </c>
      <c r="N105" s="29">
        <f t="shared" si="42"/>
        <v>7.7745867288695369E-2</v>
      </c>
    </row>
    <row r="106" spans="1:16" x14ac:dyDescent="0.2">
      <c r="A106" s="14" t="s">
        <v>19</v>
      </c>
      <c r="B106" s="29">
        <f t="shared" si="30"/>
        <v>8.3718009455301889E-2</v>
      </c>
      <c r="C106" s="29">
        <f t="shared" si="31"/>
        <v>7.9124698773675783E-2</v>
      </c>
      <c r="D106" s="29">
        <f t="shared" si="32"/>
        <v>8.3065113633271889E-2</v>
      </c>
      <c r="E106" s="29">
        <f t="shared" si="33"/>
        <v>7.7443359984501969E-2</v>
      </c>
      <c r="F106" s="29">
        <f t="shared" si="34"/>
        <v>7.9785302653249068E-2</v>
      </c>
      <c r="G106" s="29">
        <f t="shared" si="35"/>
        <v>7.0478244503081031E-2</v>
      </c>
      <c r="H106" s="29">
        <f t="shared" si="36"/>
        <v>7.6232713291298548E-2</v>
      </c>
      <c r="I106" s="29">
        <f t="shared" si="37"/>
        <v>7.9533542234169627E-2</v>
      </c>
      <c r="J106" s="29">
        <f t="shared" si="38"/>
        <v>7.7661587325564649E-2</v>
      </c>
      <c r="K106" s="29">
        <f t="shared" si="39"/>
        <v>7.5548276158777725E-2</v>
      </c>
      <c r="L106" s="29">
        <f t="shared" si="40"/>
        <v>7.1399444321954164E-2</v>
      </c>
      <c r="M106" s="29">
        <f t="shared" si="41"/>
        <v>7.4318148623901084E-2</v>
      </c>
      <c r="N106" s="29">
        <f t="shared" si="42"/>
        <v>7.7202619605085926E-2</v>
      </c>
    </row>
    <row r="107" spans="1:16" x14ac:dyDescent="0.2">
      <c r="A107" s="14" t="s">
        <v>1</v>
      </c>
      <c r="B107" s="29">
        <f t="shared" si="30"/>
        <v>0.47924305358301794</v>
      </c>
      <c r="C107" s="29">
        <f t="shared" si="31"/>
        <v>0.47959584632769836</v>
      </c>
      <c r="D107" s="29">
        <f t="shared" si="32"/>
        <v>0.47574627807408176</v>
      </c>
      <c r="E107" s="29">
        <f t="shared" si="33"/>
        <v>0.48497851850703949</v>
      </c>
      <c r="F107" s="29">
        <f t="shared" si="34"/>
        <v>0.4778572259933348</v>
      </c>
      <c r="G107" s="29">
        <f t="shared" si="35"/>
        <v>0.4882688427276754</v>
      </c>
      <c r="H107" s="29">
        <f t="shared" si="36"/>
        <v>0.49451947352105541</v>
      </c>
      <c r="I107" s="29">
        <f t="shared" si="37"/>
        <v>0.49576350811735453</v>
      </c>
      <c r="J107" s="29">
        <f t="shared" si="38"/>
        <v>0.4967702065493258</v>
      </c>
      <c r="K107" s="29">
        <f t="shared" si="39"/>
        <v>0.49896421122324019</v>
      </c>
      <c r="L107" s="29">
        <f t="shared" si="40"/>
        <v>0.49805671135775653</v>
      </c>
      <c r="M107" s="29">
        <f t="shared" si="41"/>
        <v>0.50405552056279956</v>
      </c>
      <c r="N107" s="29">
        <f t="shared" si="42"/>
        <v>0.49002151930554677</v>
      </c>
    </row>
    <row r="108" spans="1:16" x14ac:dyDescent="0.2">
      <c r="A108" s="14" t="s">
        <v>2</v>
      </c>
      <c r="B108" s="29">
        <f t="shared" si="30"/>
        <v>5.4921473259574277E-2</v>
      </c>
      <c r="C108" s="29">
        <f t="shared" si="31"/>
        <v>5.4695538796657749E-2</v>
      </c>
      <c r="D108" s="29">
        <f t="shared" si="32"/>
        <v>6.4351339944959951E-2</v>
      </c>
      <c r="E108" s="29">
        <f t="shared" si="33"/>
        <v>6.7181893082304364E-2</v>
      </c>
      <c r="F108" s="29">
        <f t="shared" si="34"/>
        <v>6.3844941236720423E-2</v>
      </c>
      <c r="G108" s="29">
        <f t="shared" si="35"/>
        <v>6.4628629464527979E-2</v>
      </c>
      <c r="H108" s="29">
        <f t="shared" si="36"/>
        <v>6.2697985374468593E-2</v>
      </c>
      <c r="I108" s="29">
        <f t="shared" si="37"/>
        <v>6.6249642378539239E-2</v>
      </c>
      <c r="J108" s="29">
        <f t="shared" si="38"/>
        <v>6.2304456048515734E-2</v>
      </c>
      <c r="K108" s="29">
        <f t="shared" si="39"/>
        <v>6.8991585754516374E-2</v>
      </c>
      <c r="L108" s="29">
        <f t="shared" si="40"/>
        <v>7.0703706672058414E-2</v>
      </c>
      <c r="M108" s="29">
        <f t="shared" si="41"/>
        <v>7.3589642394130961E-2</v>
      </c>
      <c r="N108" s="29">
        <f t="shared" si="42"/>
        <v>6.4805022510891472E-2</v>
      </c>
    </row>
    <row r="109" spans="1:16" x14ac:dyDescent="0.2">
      <c r="A109" s="14" t="s">
        <v>20</v>
      </c>
      <c r="B109" s="29">
        <f t="shared" si="30"/>
        <v>3.173123805733023E-4</v>
      </c>
      <c r="C109" s="29">
        <f t="shared" si="31"/>
        <v>3.8774565027092131E-4</v>
      </c>
      <c r="D109" s="29">
        <f t="shared" si="32"/>
        <v>2.58394829774222E-4</v>
      </c>
      <c r="E109" s="29">
        <f t="shared" si="33"/>
        <v>4.4365366876135669E-4</v>
      </c>
      <c r="F109" s="29">
        <f t="shared" si="34"/>
        <v>2.071002717931253E-4</v>
      </c>
      <c r="G109" s="29">
        <f t="shared" si="35"/>
        <v>5.3420870817376702E-4</v>
      </c>
      <c r="H109" s="29">
        <f t="shared" si="36"/>
        <v>2.4268605301675124E-4</v>
      </c>
      <c r="I109" s="29">
        <f t="shared" si="37"/>
        <v>1.7991523377810682E-4</v>
      </c>
      <c r="J109" s="29">
        <f t="shared" si="38"/>
        <v>1.3136534847833046E-4</v>
      </c>
      <c r="K109" s="29">
        <f t="shared" si="39"/>
        <v>1.3730154450017457E-4</v>
      </c>
      <c r="L109" s="29">
        <f t="shared" si="40"/>
        <v>5.1951806194155309E-5</v>
      </c>
      <c r="M109" s="29">
        <f t="shared" si="41"/>
        <v>4.7340155452942752E-5</v>
      </c>
      <c r="N109" s="29">
        <f t="shared" si="42"/>
        <v>2.377690740730567E-4</v>
      </c>
    </row>
    <row r="110" spans="1:16" x14ac:dyDescent="0.2">
      <c r="A110" s="14" t="s">
        <v>3</v>
      </c>
      <c r="B110" s="29">
        <f t="shared" si="30"/>
        <v>0.2315107626301792</v>
      </c>
      <c r="C110" s="29">
        <f t="shared" si="31"/>
        <v>0.2376812801127467</v>
      </c>
      <c r="D110" s="29">
        <f t="shared" si="32"/>
        <v>0.23379068988930568</v>
      </c>
      <c r="E110" s="29">
        <f t="shared" si="33"/>
        <v>0.23087674314893616</v>
      </c>
      <c r="F110" s="29">
        <f t="shared" si="34"/>
        <v>0.23964703281471794</v>
      </c>
      <c r="G110" s="29">
        <f t="shared" si="35"/>
        <v>0.2418487366484916</v>
      </c>
      <c r="H110" s="29">
        <f t="shared" si="36"/>
        <v>0.22047755776134001</v>
      </c>
      <c r="I110" s="29">
        <f t="shared" si="37"/>
        <v>0.21530720811898396</v>
      </c>
      <c r="J110" s="29">
        <f t="shared" si="38"/>
        <v>0.21267853575556461</v>
      </c>
      <c r="K110" s="29">
        <f t="shared" si="39"/>
        <v>0.22270975242990881</v>
      </c>
      <c r="L110" s="29">
        <f t="shared" si="40"/>
        <v>0.22326449933959072</v>
      </c>
      <c r="M110" s="29">
        <f t="shared" si="41"/>
        <v>0.22190205760468273</v>
      </c>
      <c r="N110" s="29">
        <f t="shared" si="42"/>
        <v>0.22728657159391083</v>
      </c>
    </row>
    <row r="111" spans="1:16" ht="10.8" thickBot="1" x14ac:dyDescent="0.25">
      <c r="A111" s="30" t="s">
        <v>4</v>
      </c>
      <c r="B111" s="31">
        <f t="shared" si="30"/>
        <v>6.2076151798584861E-2</v>
      </c>
      <c r="C111" s="31">
        <f t="shared" si="31"/>
        <v>6.3897840211565596E-2</v>
      </c>
      <c r="D111" s="31">
        <f t="shared" si="32"/>
        <v>6.2515554626757563E-2</v>
      </c>
      <c r="E111" s="31">
        <f t="shared" si="33"/>
        <v>6.1313530708313878E-2</v>
      </c>
      <c r="F111" s="31">
        <f t="shared" si="34"/>
        <v>5.97402077248919E-2</v>
      </c>
      <c r="G111" s="31">
        <f t="shared" si="35"/>
        <v>6.0025443093661195E-2</v>
      </c>
      <c r="H111" s="31">
        <f t="shared" si="36"/>
        <v>5.9777931415614174E-2</v>
      </c>
      <c r="I111" s="31">
        <f t="shared" si="37"/>
        <v>5.9609534816344102E-2</v>
      </c>
      <c r="J111" s="31">
        <f t="shared" si="38"/>
        <v>6.1443881159061284E-2</v>
      </c>
      <c r="K111" s="31">
        <f t="shared" si="39"/>
        <v>5.6809738023515216E-2</v>
      </c>
      <c r="L111" s="31">
        <f t="shared" si="40"/>
        <v>5.9001147161255652E-2</v>
      </c>
      <c r="M111" s="31">
        <f t="shared" si="41"/>
        <v>5.1500739645479229E-2</v>
      </c>
      <c r="N111" s="31">
        <f t="shared" si="42"/>
        <v>5.9627635523755669E-2</v>
      </c>
    </row>
    <row r="112" spans="1:16" ht="10.8" thickBot="1" x14ac:dyDescent="0.25">
      <c r="A112" s="32" t="s">
        <v>49</v>
      </c>
      <c r="B112" s="33">
        <f>SUM(B104:B111)</f>
        <v>1</v>
      </c>
      <c r="C112" s="33">
        <f t="shared" ref="C112:N112" si="43">SUM(C104:C111)</f>
        <v>1</v>
      </c>
      <c r="D112" s="33">
        <f t="shared" si="43"/>
        <v>1.0000000000000002</v>
      </c>
      <c r="E112" s="33">
        <f t="shared" si="43"/>
        <v>1</v>
      </c>
      <c r="F112" s="33">
        <f t="shared" si="43"/>
        <v>0.99999999999999978</v>
      </c>
      <c r="G112" s="33">
        <f t="shared" si="43"/>
        <v>1</v>
      </c>
      <c r="H112" s="33">
        <f t="shared" si="43"/>
        <v>1</v>
      </c>
      <c r="I112" s="33">
        <f t="shared" si="43"/>
        <v>1</v>
      </c>
      <c r="J112" s="33">
        <f t="shared" si="43"/>
        <v>0.99999999999999989</v>
      </c>
      <c r="K112" s="33">
        <f t="shared" si="43"/>
        <v>1.0000000000000002</v>
      </c>
      <c r="L112" s="33">
        <f t="shared" si="43"/>
        <v>1</v>
      </c>
      <c r="M112" s="33">
        <f t="shared" si="43"/>
        <v>1</v>
      </c>
      <c r="N112" s="33">
        <f t="shared" si="43"/>
        <v>1</v>
      </c>
    </row>
    <row r="113" spans="1:14" s="10" customFormat="1" x14ac:dyDescent="0.2">
      <c r="A113" s="34" t="s">
        <v>23</v>
      </c>
      <c r="B113" s="35">
        <f t="shared" ref="B113:N113" si="44">B102/B123</f>
        <v>341.61893644786642</v>
      </c>
      <c r="C113" s="35">
        <f t="shared" si="44"/>
        <v>341.81051802502958</v>
      </c>
      <c r="D113" s="35">
        <f t="shared" si="44"/>
        <v>344.11323640916834</v>
      </c>
      <c r="E113" s="35">
        <f t="shared" si="44"/>
        <v>343.39004016296894</v>
      </c>
      <c r="F113" s="35">
        <f t="shared" si="44"/>
        <v>343.6234967836109</v>
      </c>
      <c r="G113" s="35">
        <f t="shared" si="44"/>
        <v>344.80184198653149</v>
      </c>
      <c r="H113" s="35">
        <f t="shared" si="44"/>
        <v>346.17207291516695</v>
      </c>
      <c r="I113" s="35">
        <f t="shared" si="44"/>
        <v>344.88180765180772</v>
      </c>
      <c r="J113" s="35">
        <f t="shared" si="44"/>
        <v>345.47012600889479</v>
      </c>
      <c r="K113" s="35">
        <f t="shared" si="44"/>
        <v>344.91533973081141</v>
      </c>
      <c r="L113" s="35">
        <f t="shared" si="44"/>
        <v>345.32612794216544</v>
      </c>
      <c r="M113" s="35">
        <f t="shared" si="44"/>
        <v>346.29737859626931</v>
      </c>
      <c r="N113" s="35">
        <f t="shared" si="44"/>
        <v>344.46768765169617</v>
      </c>
    </row>
    <row r="114" spans="1:14" x14ac:dyDescent="0.2">
      <c r="A114" s="16" t="s">
        <v>14</v>
      </c>
      <c r="B114" s="12" t="s">
        <v>36</v>
      </c>
      <c r="C114" s="12" t="s">
        <v>37</v>
      </c>
      <c r="D114" s="12" t="s">
        <v>38</v>
      </c>
      <c r="E114" s="12" t="s">
        <v>39</v>
      </c>
      <c r="F114" s="12" t="s">
        <v>40</v>
      </c>
      <c r="G114" s="12" t="s">
        <v>41</v>
      </c>
      <c r="H114" s="12" t="s">
        <v>42</v>
      </c>
      <c r="I114" s="13" t="s">
        <v>43</v>
      </c>
      <c r="J114" s="12" t="s">
        <v>44</v>
      </c>
      <c r="K114" s="12" t="s">
        <v>45</v>
      </c>
      <c r="L114" s="12" t="s">
        <v>46</v>
      </c>
      <c r="M114" s="12" t="s">
        <v>47</v>
      </c>
      <c r="N114" s="12" t="s">
        <v>0</v>
      </c>
    </row>
    <row r="115" spans="1:14" x14ac:dyDescent="0.2">
      <c r="A115" s="14" t="s">
        <v>17</v>
      </c>
      <c r="B115" s="17">
        <f t="shared" ref="B115:M115" si="45">B13+B34+B55+B83</f>
        <v>319</v>
      </c>
      <c r="C115" s="17">
        <f t="shared" si="45"/>
        <v>165</v>
      </c>
      <c r="D115" s="17">
        <f t="shared" si="45"/>
        <v>208</v>
      </c>
      <c r="E115" s="17">
        <f t="shared" si="45"/>
        <v>177</v>
      </c>
      <c r="F115" s="17">
        <f t="shared" si="45"/>
        <v>306</v>
      </c>
      <c r="G115" s="17">
        <f t="shared" si="45"/>
        <v>173</v>
      </c>
      <c r="H115" s="17">
        <f t="shared" si="45"/>
        <v>275</v>
      </c>
      <c r="I115" s="17">
        <f t="shared" si="45"/>
        <v>139</v>
      </c>
      <c r="J115" s="17">
        <f t="shared" si="45"/>
        <v>222</v>
      </c>
      <c r="K115" s="17">
        <f t="shared" si="45"/>
        <v>214</v>
      </c>
      <c r="L115" s="17">
        <f t="shared" si="45"/>
        <v>190</v>
      </c>
      <c r="M115" s="17">
        <f t="shared" si="45"/>
        <v>125</v>
      </c>
      <c r="N115" s="17">
        <f t="shared" ref="N115:N122" si="46">SUM(B115:M115)</f>
        <v>2513</v>
      </c>
    </row>
    <row r="116" spans="1:14" x14ac:dyDescent="0.2">
      <c r="A116" s="14" t="s">
        <v>18</v>
      </c>
      <c r="B116" s="17">
        <f t="shared" ref="B116:M116" si="47">B14+B35+B56+B84</f>
        <v>4563</v>
      </c>
      <c r="C116" s="17">
        <f t="shared" si="47"/>
        <v>4046</v>
      </c>
      <c r="D116" s="17">
        <f t="shared" si="47"/>
        <v>4549</v>
      </c>
      <c r="E116" s="17">
        <f t="shared" si="47"/>
        <v>3981</v>
      </c>
      <c r="F116" s="17">
        <f t="shared" si="47"/>
        <v>4473</v>
      </c>
      <c r="G116" s="17">
        <f t="shared" si="47"/>
        <v>4382</v>
      </c>
      <c r="H116" s="17">
        <f t="shared" si="47"/>
        <v>5215</v>
      </c>
      <c r="I116" s="17">
        <f t="shared" si="47"/>
        <v>4707</v>
      </c>
      <c r="J116" s="17">
        <f t="shared" si="47"/>
        <v>5277</v>
      </c>
      <c r="K116" s="17">
        <f t="shared" si="47"/>
        <v>4824</v>
      </c>
      <c r="L116" s="17">
        <f t="shared" si="47"/>
        <v>4513</v>
      </c>
      <c r="M116" s="17">
        <f t="shared" si="47"/>
        <v>4645</v>
      </c>
      <c r="N116" s="17">
        <f t="shared" si="46"/>
        <v>55175</v>
      </c>
    </row>
    <row r="117" spans="1:14" x14ac:dyDescent="0.2">
      <c r="A117" s="14" t="s">
        <v>19</v>
      </c>
      <c r="B117" s="17">
        <f t="shared" ref="B117:M117" si="48">B15+B36+B57+B85</f>
        <v>4691</v>
      </c>
      <c r="C117" s="17">
        <f t="shared" si="48"/>
        <v>4004</v>
      </c>
      <c r="D117" s="17">
        <f t="shared" si="48"/>
        <v>5011</v>
      </c>
      <c r="E117" s="17">
        <f t="shared" si="48"/>
        <v>4248</v>
      </c>
      <c r="F117" s="17">
        <f t="shared" si="48"/>
        <v>5000</v>
      </c>
      <c r="G117" s="17">
        <f t="shared" si="48"/>
        <v>4424</v>
      </c>
      <c r="H117" s="17">
        <f t="shared" si="48"/>
        <v>5008</v>
      </c>
      <c r="I117" s="17">
        <f t="shared" si="48"/>
        <v>4735</v>
      </c>
      <c r="J117" s="17">
        <f t="shared" si="48"/>
        <v>4927</v>
      </c>
      <c r="K117" s="17">
        <f t="shared" si="48"/>
        <v>5084</v>
      </c>
      <c r="L117" s="17">
        <f t="shared" si="48"/>
        <v>4454</v>
      </c>
      <c r="M117" s="17">
        <f t="shared" si="48"/>
        <v>4886</v>
      </c>
      <c r="N117" s="17">
        <f t="shared" si="46"/>
        <v>56472</v>
      </c>
    </row>
    <row r="118" spans="1:14" x14ac:dyDescent="0.2">
      <c r="A118" s="14" t="s">
        <v>1</v>
      </c>
      <c r="B118" s="17">
        <f t="shared" ref="B118:M118" si="49">B16+B37+B58+B86</f>
        <v>25343</v>
      </c>
      <c r="C118" s="17">
        <f t="shared" si="49"/>
        <v>22787</v>
      </c>
      <c r="D118" s="17">
        <f t="shared" si="49"/>
        <v>27015</v>
      </c>
      <c r="E118" s="17">
        <f t="shared" si="49"/>
        <v>24766</v>
      </c>
      <c r="F118" s="17">
        <f t="shared" si="49"/>
        <v>27777</v>
      </c>
      <c r="G118" s="17">
        <f t="shared" si="49"/>
        <v>28921</v>
      </c>
      <c r="H118" s="17">
        <f t="shared" si="49"/>
        <v>30455</v>
      </c>
      <c r="I118" s="17">
        <f t="shared" si="49"/>
        <v>27872</v>
      </c>
      <c r="J118" s="17">
        <f t="shared" si="49"/>
        <v>29753</v>
      </c>
      <c r="K118" s="17">
        <f t="shared" si="49"/>
        <v>31902</v>
      </c>
      <c r="L118" s="17">
        <f t="shared" si="49"/>
        <v>29174</v>
      </c>
      <c r="M118" s="17">
        <f t="shared" si="49"/>
        <v>31477</v>
      </c>
      <c r="N118" s="17">
        <f t="shared" si="46"/>
        <v>337242</v>
      </c>
    </row>
    <row r="119" spans="1:14" x14ac:dyDescent="0.2">
      <c r="A119" s="14" t="s">
        <v>2</v>
      </c>
      <c r="B119" s="17">
        <f t="shared" ref="B119:M119" si="50">B17+B38+B59+B87</f>
        <v>2969</v>
      </c>
      <c r="C119" s="17">
        <f t="shared" si="50"/>
        <v>2671</v>
      </c>
      <c r="D119" s="17">
        <f t="shared" si="50"/>
        <v>3682</v>
      </c>
      <c r="E119" s="17">
        <f t="shared" si="50"/>
        <v>3460</v>
      </c>
      <c r="F119" s="17">
        <f t="shared" si="50"/>
        <v>3737</v>
      </c>
      <c r="G119" s="17">
        <f t="shared" si="50"/>
        <v>3859</v>
      </c>
      <c r="H119" s="17">
        <f t="shared" si="50"/>
        <v>3912</v>
      </c>
      <c r="I119" s="17">
        <f t="shared" si="50"/>
        <v>3790</v>
      </c>
      <c r="J119" s="17">
        <f t="shared" si="50"/>
        <v>3776</v>
      </c>
      <c r="K119" s="17">
        <f t="shared" si="50"/>
        <v>4477</v>
      </c>
      <c r="L119" s="17">
        <f t="shared" si="50"/>
        <v>4211</v>
      </c>
      <c r="M119" s="17">
        <f t="shared" si="50"/>
        <v>4646</v>
      </c>
      <c r="N119" s="17">
        <f t="shared" si="46"/>
        <v>45190</v>
      </c>
    </row>
    <row r="120" spans="1:14" x14ac:dyDescent="0.2">
      <c r="A120" s="14" t="s">
        <v>20</v>
      </c>
      <c r="B120" s="17">
        <f t="shared" ref="B120:M120" si="51">B18+B39+B60+B88</f>
        <v>18</v>
      </c>
      <c r="C120" s="17">
        <f t="shared" si="51"/>
        <v>19</v>
      </c>
      <c r="D120" s="17">
        <f t="shared" si="51"/>
        <v>15</v>
      </c>
      <c r="E120" s="17">
        <f t="shared" si="51"/>
        <v>25</v>
      </c>
      <c r="F120" s="17">
        <f t="shared" si="51"/>
        <v>13</v>
      </c>
      <c r="G120" s="17">
        <f t="shared" si="51"/>
        <v>35</v>
      </c>
      <c r="H120" s="17">
        <f t="shared" si="51"/>
        <v>16</v>
      </c>
      <c r="I120" s="17">
        <f t="shared" si="51"/>
        <v>10</v>
      </c>
      <c r="J120" s="17">
        <f t="shared" si="51"/>
        <v>9</v>
      </c>
      <c r="K120" s="17">
        <f t="shared" si="51"/>
        <v>9</v>
      </c>
      <c r="L120" s="17">
        <f t="shared" si="51"/>
        <v>4</v>
      </c>
      <c r="M120" s="17">
        <f t="shared" si="51"/>
        <v>3</v>
      </c>
      <c r="N120" s="17">
        <f t="shared" si="46"/>
        <v>176</v>
      </c>
    </row>
    <row r="121" spans="1:14" x14ac:dyDescent="0.2">
      <c r="A121" s="14" t="s">
        <v>3</v>
      </c>
      <c r="B121" s="17">
        <f t="shared" ref="B121:M121" si="52">B19+B40+B61+B89</f>
        <v>12263</v>
      </c>
      <c r="C121" s="17">
        <f t="shared" si="52"/>
        <v>11250</v>
      </c>
      <c r="D121" s="17">
        <f t="shared" si="52"/>
        <v>13236</v>
      </c>
      <c r="E121" s="17">
        <f t="shared" si="52"/>
        <v>11779</v>
      </c>
      <c r="F121" s="17">
        <f t="shared" si="52"/>
        <v>13909</v>
      </c>
      <c r="G121" s="17">
        <f t="shared" si="52"/>
        <v>14238</v>
      </c>
      <c r="H121" s="17">
        <f t="shared" si="52"/>
        <v>13668</v>
      </c>
      <c r="I121" s="17">
        <f t="shared" si="52"/>
        <v>12141</v>
      </c>
      <c r="J121" s="17">
        <f t="shared" si="52"/>
        <v>12785</v>
      </c>
      <c r="K121" s="17">
        <f t="shared" si="52"/>
        <v>14269</v>
      </c>
      <c r="L121" s="17">
        <f t="shared" si="52"/>
        <v>13171</v>
      </c>
      <c r="M121" s="17">
        <f t="shared" si="52"/>
        <v>13975</v>
      </c>
      <c r="N121" s="17">
        <f t="shared" si="46"/>
        <v>156684</v>
      </c>
    </row>
    <row r="122" spans="1:14" x14ac:dyDescent="0.2">
      <c r="A122" s="14" t="s">
        <v>4</v>
      </c>
      <c r="B122" s="17">
        <f t="shared" ref="B122:M122" si="53">B20+B41+B62+B69+B90</f>
        <v>3475</v>
      </c>
      <c r="C122" s="17">
        <f t="shared" si="53"/>
        <v>3241</v>
      </c>
      <c r="D122" s="17">
        <f t="shared" si="53"/>
        <v>3786</v>
      </c>
      <c r="E122" s="17">
        <f t="shared" si="53"/>
        <v>3353</v>
      </c>
      <c r="F122" s="17">
        <f t="shared" si="53"/>
        <v>3702</v>
      </c>
      <c r="G122" s="17">
        <f t="shared" si="53"/>
        <v>3811</v>
      </c>
      <c r="H122" s="17">
        <f t="shared" si="53"/>
        <v>3962</v>
      </c>
      <c r="I122" s="17">
        <f t="shared" si="53"/>
        <v>3586</v>
      </c>
      <c r="J122" s="17">
        <f t="shared" si="53"/>
        <v>3961</v>
      </c>
      <c r="K122" s="17">
        <f t="shared" si="53"/>
        <v>3934</v>
      </c>
      <c r="L122" s="17">
        <f t="shared" si="53"/>
        <v>3763</v>
      </c>
      <c r="M122" s="17">
        <f t="shared" si="53"/>
        <v>3503</v>
      </c>
      <c r="N122" s="17">
        <f t="shared" si="46"/>
        <v>44077</v>
      </c>
    </row>
    <row r="123" spans="1:14" x14ac:dyDescent="0.2">
      <c r="A123" s="16" t="s">
        <v>13</v>
      </c>
      <c r="B123" s="17">
        <f t="shared" ref="B123:N123" si="54">SUM(B115:B122)</f>
        <v>53641</v>
      </c>
      <c r="C123" s="17">
        <f t="shared" si="54"/>
        <v>48183</v>
      </c>
      <c r="D123" s="17">
        <f t="shared" si="54"/>
        <v>57502</v>
      </c>
      <c r="E123" s="17">
        <f t="shared" si="54"/>
        <v>51789</v>
      </c>
      <c r="F123" s="17">
        <f t="shared" si="54"/>
        <v>58917</v>
      </c>
      <c r="G123" s="17">
        <f t="shared" si="54"/>
        <v>59843</v>
      </c>
      <c r="H123" s="17">
        <f t="shared" si="54"/>
        <v>62511</v>
      </c>
      <c r="I123" s="17">
        <f t="shared" si="54"/>
        <v>56980</v>
      </c>
      <c r="J123" s="17">
        <f t="shared" si="54"/>
        <v>60710</v>
      </c>
      <c r="K123" s="17">
        <f t="shared" si="54"/>
        <v>64713</v>
      </c>
      <c r="L123" s="17">
        <f t="shared" si="54"/>
        <v>59480</v>
      </c>
      <c r="M123" s="17">
        <f t="shared" si="54"/>
        <v>63260</v>
      </c>
      <c r="N123" s="17">
        <f t="shared" si="54"/>
        <v>697529</v>
      </c>
    </row>
    <row r="124" spans="1:14" x14ac:dyDescent="0.2">
      <c r="A124" s="28" t="s">
        <v>15</v>
      </c>
      <c r="B124" s="12" t="s">
        <v>36</v>
      </c>
      <c r="C124" s="12" t="s">
        <v>37</v>
      </c>
      <c r="D124" s="12" t="s">
        <v>38</v>
      </c>
      <c r="E124" s="12" t="s">
        <v>39</v>
      </c>
      <c r="F124" s="12" t="s">
        <v>40</v>
      </c>
      <c r="G124" s="12" t="s">
        <v>41</v>
      </c>
      <c r="H124" s="12" t="s">
        <v>42</v>
      </c>
      <c r="I124" s="13" t="s">
        <v>43</v>
      </c>
      <c r="J124" s="12" t="s">
        <v>44</v>
      </c>
      <c r="K124" s="12" t="s">
        <v>45</v>
      </c>
      <c r="L124" s="12" t="s">
        <v>46</v>
      </c>
      <c r="M124" s="12" t="s">
        <v>47</v>
      </c>
      <c r="N124" s="12" t="s">
        <v>0</v>
      </c>
    </row>
    <row r="125" spans="1:14" x14ac:dyDescent="0.2">
      <c r="A125" s="14" t="s">
        <v>17</v>
      </c>
      <c r="B125" s="29">
        <f t="shared" ref="B125:B132" si="55">B115/$B$123</f>
        <v>5.9469435692846894E-3</v>
      </c>
      <c r="C125" s="29">
        <f t="shared" ref="C125:C132" si="56">C115/$C$123</f>
        <v>3.4244443060830582E-3</v>
      </c>
      <c r="D125" s="29">
        <f t="shared" ref="D125:D132" si="57">D115/$D$123</f>
        <v>3.6172654864178636E-3</v>
      </c>
      <c r="E125" s="29">
        <f t="shared" ref="E125:E132" si="58">E115/$E$123</f>
        <v>3.4177141864102415E-3</v>
      </c>
      <c r="F125" s="29">
        <f t="shared" ref="F125:F132" si="59">F115/$F$123</f>
        <v>5.1937471358012117E-3</v>
      </c>
      <c r="G125" s="29">
        <f t="shared" ref="G125:G132" si="60">G115/$G$123</f>
        <v>2.8908978493725249E-3</v>
      </c>
      <c r="H125" s="29">
        <f t="shared" ref="H125:H132" si="61">H115/$H$123</f>
        <v>4.3992257362704167E-3</v>
      </c>
      <c r="I125" s="29">
        <f t="shared" ref="I125:I132" si="62">I115/$I$123</f>
        <v>2.4394524394524397E-3</v>
      </c>
      <c r="J125" s="29">
        <f t="shared" ref="J125:J132" si="63">J115/$J$123</f>
        <v>3.6567287102619007E-3</v>
      </c>
      <c r="K125" s="29">
        <f t="shared" ref="K125:K132" si="64">K115/$K$123</f>
        <v>3.3069089672863256E-3</v>
      </c>
      <c r="L125" s="29">
        <f t="shared" ref="L125:L132" si="65">L115/$L$123</f>
        <v>3.194351042367182E-3</v>
      </c>
      <c r="M125" s="29">
        <f t="shared" ref="M125:M132" si="66">M115/$M$123</f>
        <v>1.9759721783117294E-3</v>
      </c>
      <c r="N125" s="29">
        <f t="shared" ref="N125:N132" si="67">N115/$N$123</f>
        <v>3.6027175931036561E-3</v>
      </c>
    </row>
    <row r="126" spans="1:14" x14ac:dyDescent="0.2">
      <c r="A126" s="14" t="s">
        <v>18</v>
      </c>
      <c r="B126" s="29">
        <f t="shared" si="55"/>
        <v>8.5065528234000112E-2</v>
      </c>
      <c r="C126" s="29">
        <f t="shared" si="56"/>
        <v>8.3971525226739716E-2</v>
      </c>
      <c r="D126" s="29">
        <f t="shared" si="57"/>
        <v>7.9110291815936831E-2</v>
      </c>
      <c r="E126" s="29">
        <f t="shared" si="58"/>
        <v>7.686960551468458E-2</v>
      </c>
      <c r="F126" s="29">
        <f t="shared" si="59"/>
        <v>7.5920362543917722E-2</v>
      </c>
      <c r="G126" s="29">
        <f t="shared" si="60"/>
        <v>7.3224938589308688E-2</v>
      </c>
      <c r="H126" s="29">
        <f t="shared" si="61"/>
        <v>8.3425317144182623E-2</v>
      </c>
      <c r="I126" s="29">
        <f t="shared" si="62"/>
        <v>8.2607932607932602E-2</v>
      </c>
      <c r="J126" s="29">
        <f t="shared" si="63"/>
        <v>8.6921429747982212E-2</v>
      </c>
      <c r="K126" s="29">
        <f t="shared" si="64"/>
        <v>7.4544527374716049E-2</v>
      </c>
      <c r="L126" s="29">
        <f t="shared" si="65"/>
        <v>7.5874243443174172E-2</v>
      </c>
      <c r="M126" s="29">
        <f t="shared" si="66"/>
        <v>7.3427126146063865E-2</v>
      </c>
      <c r="N126" s="29">
        <f t="shared" si="67"/>
        <v>7.9100653879623645E-2</v>
      </c>
    </row>
    <row r="127" spans="1:14" x14ac:dyDescent="0.2">
      <c r="A127" s="14" t="s">
        <v>19</v>
      </c>
      <c r="B127" s="29">
        <f t="shared" si="55"/>
        <v>8.7451762644246006E-2</v>
      </c>
      <c r="C127" s="29">
        <f t="shared" si="56"/>
        <v>8.3099848494282216E-2</v>
      </c>
      <c r="D127" s="29">
        <f t="shared" si="57"/>
        <v>8.7144794963653432E-2</v>
      </c>
      <c r="E127" s="29">
        <f t="shared" si="58"/>
        <v>8.2025140473845792E-2</v>
      </c>
      <c r="F127" s="29">
        <f t="shared" si="59"/>
        <v>8.4865149277797577E-2</v>
      </c>
      <c r="G127" s="29">
        <f t="shared" si="60"/>
        <v>7.3926775061410696E-2</v>
      </c>
      <c r="H127" s="29">
        <f t="shared" si="61"/>
        <v>8.0113899953608167E-2</v>
      </c>
      <c r="I127" s="29">
        <f t="shared" si="62"/>
        <v>8.3099333099333095E-2</v>
      </c>
      <c r="J127" s="29">
        <f t="shared" si="63"/>
        <v>8.1156316916488225E-2</v>
      </c>
      <c r="K127" s="29">
        <f t="shared" si="64"/>
        <v>7.8562267241512523E-2</v>
      </c>
      <c r="L127" s="29">
        <f t="shared" si="65"/>
        <v>7.4882313382649626E-2</v>
      </c>
      <c r="M127" s="29">
        <f t="shared" si="66"/>
        <v>7.7236800505848871E-2</v>
      </c>
      <c r="N127" s="29">
        <f t="shared" si="67"/>
        <v>8.0960074778252941E-2</v>
      </c>
    </row>
    <row r="128" spans="1:14" x14ac:dyDescent="0.2">
      <c r="A128" s="14" t="s">
        <v>1</v>
      </c>
      <c r="B128" s="29">
        <f t="shared" si="55"/>
        <v>0.47245577077235695</v>
      </c>
      <c r="C128" s="29">
        <f t="shared" si="56"/>
        <v>0.4729261357740282</v>
      </c>
      <c r="D128" s="29">
        <f t="shared" si="57"/>
        <v>0.46980974574797396</v>
      </c>
      <c r="E128" s="29">
        <f t="shared" si="58"/>
        <v>0.47820965842167257</v>
      </c>
      <c r="F128" s="29">
        <f t="shared" si="59"/>
        <v>0.47145985029787668</v>
      </c>
      <c r="G128" s="29">
        <f t="shared" si="60"/>
        <v>0.4832812526109988</v>
      </c>
      <c r="H128" s="29">
        <f t="shared" si="61"/>
        <v>0.48719425381132919</v>
      </c>
      <c r="I128" s="29">
        <f t="shared" si="62"/>
        <v>0.48915408915408914</v>
      </c>
      <c r="J128" s="29">
        <f t="shared" si="63"/>
        <v>0.49008400592983037</v>
      </c>
      <c r="K128" s="29">
        <f t="shared" si="64"/>
        <v>0.49297668165592695</v>
      </c>
      <c r="L128" s="29">
        <f t="shared" si="65"/>
        <v>0.49048419636852725</v>
      </c>
      <c r="M128" s="29">
        <f t="shared" si="66"/>
        <v>0.49758141005374645</v>
      </c>
      <c r="N128" s="29">
        <f t="shared" si="67"/>
        <v>0.48348097355092046</v>
      </c>
    </row>
    <row r="129" spans="1:14" x14ac:dyDescent="0.2">
      <c r="A129" s="14" t="s">
        <v>2</v>
      </c>
      <c r="B129" s="29">
        <f t="shared" si="55"/>
        <v>5.5349452843906716E-2</v>
      </c>
      <c r="C129" s="29">
        <f t="shared" si="56"/>
        <v>5.5434489342714235E-2</v>
      </c>
      <c r="D129" s="29">
        <f t="shared" si="57"/>
        <v>6.4032555389377757E-2</v>
      </c>
      <c r="E129" s="29">
        <f t="shared" si="58"/>
        <v>6.680955415242619E-2</v>
      </c>
      <c r="F129" s="29">
        <f t="shared" si="59"/>
        <v>6.3428212570225906E-2</v>
      </c>
      <c r="G129" s="29">
        <f t="shared" si="60"/>
        <v>6.4485403472419503E-2</v>
      </c>
      <c r="H129" s="29">
        <f t="shared" si="61"/>
        <v>6.2580985746508611E-2</v>
      </c>
      <c r="I129" s="29">
        <f t="shared" si="62"/>
        <v>6.6514566514566512E-2</v>
      </c>
      <c r="J129" s="29">
        <f t="shared" si="63"/>
        <v>6.2197331576346562E-2</v>
      </c>
      <c r="K129" s="29">
        <f t="shared" si="64"/>
        <v>6.9182389937106917E-2</v>
      </c>
      <c r="L129" s="29">
        <f t="shared" si="65"/>
        <v>7.0796906523201072E-2</v>
      </c>
      <c r="M129" s="29">
        <f t="shared" si="66"/>
        <v>7.3442933923490356E-2</v>
      </c>
      <c r="N129" s="29">
        <f t="shared" si="67"/>
        <v>6.4785836861263116E-2</v>
      </c>
    </row>
    <row r="130" spans="1:14" x14ac:dyDescent="0.2">
      <c r="A130" s="14" t="s">
        <v>20</v>
      </c>
      <c r="B130" s="29">
        <f t="shared" si="55"/>
        <v>3.3556421394082887E-4</v>
      </c>
      <c r="C130" s="29">
        <f t="shared" si="56"/>
        <v>3.943299503974431E-4</v>
      </c>
      <c r="D130" s="29">
        <f t="shared" si="57"/>
        <v>2.6086049180898055E-4</v>
      </c>
      <c r="E130" s="29">
        <f t="shared" si="58"/>
        <v>4.8272799243082509E-4</v>
      </c>
      <c r="F130" s="29">
        <f t="shared" si="59"/>
        <v>2.2064938812227369E-4</v>
      </c>
      <c r="G130" s="29">
        <f t="shared" si="60"/>
        <v>5.848637267516669E-4</v>
      </c>
      <c r="H130" s="29">
        <f t="shared" si="61"/>
        <v>2.5595495192846061E-4</v>
      </c>
      <c r="I130" s="29">
        <f t="shared" si="62"/>
        <v>1.7550017550017549E-4</v>
      </c>
      <c r="J130" s="29">
        <f t="shared" si="63"/>
        <v>1.4824575852413112E-4</v>
      </c>
      <c r="K130" s="29">
        <f t="shared" si="64"/>
        <v>1.3907561077372397E-4</v>
      </c>
      <c r="L130" s="29">
        <f t="shared" si="65"/>
        <v>6.7249495628782786E-5</v>
      </c>
      <c r="M130" s="29">
        <f t="shared" si="66"/>
        <v>4.7423332279481507E-5</v>
      </c>
      <c r="N130" s="29">
        <f t="shared" si="67"/>
        <v>2.5231925841076141E-4</v>
      </c>
    </row>
    <row r="131" spans="1:14" x14ac:dyDescent="0.2">
      <c r="A131" s="14" t="s">
        <v>3</v>
      </c>
      <c r="B131" s="29">
        <f t="shared" si="55"/>
        <v>0.22861244197535469</v>
      </c>
      <c r="C131" s="29">
        <f t="shared" si="56"/>
        <v>0.23348483905111761</v>
      </c>
      <c r="D131" s="29">
        <f t="shared" si="57"/>
        <v>0.23018329797224443</v>
      </c>
      <c r="E131" s="29">
        <f t="shared" si="58"/>
        <v>0.22744212091370755</v>
      </c>
      <c r="F131" s="29">
        <f t="shared" si="59"/>
        <v>0.23607787226097732</v>
      </c>
      <c r="G131" s="29">
        <f t="shared" si="60"/>
        <v>0.23792256404257808</v>
      </c>
      <c r="H131" s="29">
        <f t="shared" si="61"/>
        <v>0.21864951768488747</v>
      </c>
      <c r="I131" s="29">
        <f t="shared" si="62"/>
        <v>0.21307476307476308</v>
      </c>
      <c r="J131" s="29">
        <f t="shared" si="63"/>
        <v>0.2105913358590018</v>
      </c>
      <c r="K131" s="29">
        <f t="shared" si="64"/>
        <v>0.22049665445891861</v>
      </c>
      <c r="L131" s="29">
        <f t="shared" si="65"/>
        <v>0.2214357767316745</v>
      </c>
      <c r="M131" s="29">
        <f t="shared" si="66"/>
        <v>0.22091368953525134</v>
      </c>
      <c r="N131" s="29">
        <f t="shared" si="67"/>
        <v>0.22462721980018036</v>
      </c>
    </row>
    <row r="132" spans="1:14" ht="10.8" thickBot="1" x14ac:dyDescent="0.25">
      <c r="A132" s="30" t="s">
        <v>4</v>
      </c>
      <c r="B132" s="31">
        <f t="shared" si="55"/>
        <v>6.4782535746910008E-2</v>
      </c>
      <c r="C132" s="31">
        <f t="shared" si="56"/>
        <v>6.7264387854637522E-2</v>
      </c>
      <c r="D132" s="31">
        <f t="shared" si="57"/>
        <v>6.5841188132586687E-2</v>
      </c>
      <c r="E132" s="31">
        <f t="shared" si="58"/>
        <v>6.4743478344822261E-2</v>
      </c>
      <c r="F132" s="31">
        <f t="shared" si="59"/>
        <v>6.2834156525281334E-2</v>
      </c>
      <c r="G132" s="31">
        <f t="shared" si="60"/>
        <v>6.3683304647160072E-2</v>
      </c>
      <c r="H132" s="31">
        <f t="shared" si="61"/>
        <v>6.3380844971285058E-2</v>
      </c>
      <c r="I132" s="31">
        <f t="shared" si="62"/>
        <v>6.2934362934362928E-2</v>
      </c>
      <c r="J132" s="31">
        <f t="shared" si="63"/>
        <v>6.5244605501564815E-2</v>
      </c>
      <c r="K132" s="31">
        <f t="shared" si="64"/>
        <v>6.0791494753758904E-2</v>
      </c>
      <c r="L132" s="31">
        <f t="shared" si="65"/>
        <v>6.3264963012777398E-2</v>
      </c>
      <c r="M132" s="31">
        <f t="shared" si="66"/>
        <v>5.5374644325007903E-2</v>
      </c>
      <c r="N132" s="31">
        <f t="shared" si="67"/>
        <v>6.3190204278245066E-2</v>
      </c>
    </row>
    <row r="133" spans="1:14" x14ac:dyDescent="0.2">
      <c r="A133" s="36" t="s">
        <v>49</v>
      </c>
      <c r="B133" s="37">
        <f>SUM(B125:B132)</f>
        <v>1</v>
      </c>
      <c r="C133" s="37">
        <f t="shared" ref="C133:N133" si="68">SUM(C125:C132)</f>
        <v>1</v>
      </c>
      <c r="D133" s="37">
        <f t="shared" si="68"/>
        <v>1</v>
      </c>
      <c r="E133" s="37">
        <f t="shared" si="68"/>
        <v>1</v>
      </c>
      <c r="F133" s="37">
        <f t="shared" si="68"/>
        <v>1</v>
      </c>
      <c r="G133" s="37">
        <f t="shared" si="68"/>
        <v>1</v>
      </c>
      <c r="H133" s="37">
        <f t="shared" si="68"/>
        <v>1</v>
      </c>
      <c r="I133" s="37">
        <f t="shared" si="68"/>
        <v>1</v>
      </c>
      <c r="J133" s="37">
        <f t="shared" si="68"/>
        <v>1</v>
      </c>
      <c r="K133" s="37">
        <f t="shared" si="68"/>
        <v>1</v>
      </c>
      <c r="L133" s="37">
        <f t="shared" si="68"/>
        <v>0.99999999999999989</v>
      </c>
      <c r="M133" s="37">
        <f t="shared" si="68"/>
        <v>1</v>
      </c>
      <c r="N133" s="37">
        <f t="shared" si="68"/>
        <v>1</v>
      </c>
    </row>
    <row r="134" spans="1:14" x14ac:dyDescent="0.2">
      <c r="A134" s="28" t="s">
        <v>23</v>
      </c>
      <c r="B134" s="12" t="s">
        <v>36</v>
      </c>
      <c r="C134" s="12" t="s">
        <v>37</v>
      </c>
      <c r="D134" s="12" t="s">
        <v>38</v>
      </c>
      <c r="E134" s="12" t="s">
        <v>39</v>
      </c>
      <c r="F134" s="12" t="s">
        <v>40</v>
      </c>
      <c r="G134" s="12" t="s">
        <v>41</v>
      </c>
      <c r="H134" s="12" t="s">
        <v>42</v>
      </c>
      <c r="I134" s="13" t="s">
        <v>43</v>
      </c>
      <c r="J134" s="12" t="s">
        <v>44</v>
      </c>
      <c r="K134" s="12" t="s">
        <v>45</v>
      </c>
      <c r="L134" s="12" t="s">
        <v>46</v>
      </c>
      <c r="M134" s="12" t="s">
        <v>47</v>
      </c>
      <c r="N134" s="12" t="s">
        <v>0</v>
      </c>
    </row>
    <row r="135" spans="1:14" x14ac:dyDescent="0.2">
      <c r="A135" s="14" t="s">
        <v>17</v>
      </c>
      <c r="B135" s="38">
        <f t="shared" ref="B135:N135" si="69">B94/B115</f>
        <v>297.23714733542317</v>
      </c>
      <c r="C135" s="38">
        <f t="shared" si="69"/>
        <v>297.5510303030303</v>
      </c>
      <c r="D135" s="38">
        <f t="shared" si="69"/>
        <v>296.69076923076926</v>
      </c>
      <c r="E135" s="38">
        <f t="shared" si="69"/>
        <v>291.920790960452</v>
      </c>
      <c r="F135" s="38">
        <f t="shared" si="69"/>
        <v>290.08094771241826</v>
      </c>
      <c r="G135" s="38">
        <f t="shared" si="69"/>
        <v>300.18393063583812</v>
      </c>
      <c r="H135" s="38">
        <f t="shared" si="69"/>
        <v>292.17876363636367</v>
      </c>
      <c r="I135" s="38">
        <f t="shared" si="69"/>
        <v>292.46618705035974</v>
      </c>
      <c r="J135" s="38">
        <f t="shared" si="69"/>
        <v>293.76729729729726</v>
      </c>
      <c r="K135" s="38">
        <f t="shared" si="69"/>
        <v>296.85719626168225</v>
      </c>
      <c r="L135" s="38">
        <f t="shared" si="69"/>
        <v>288.83431578947369</v>
      </c>
      <c r="M135" s="38">
        <f t="shared" si="69"/>
        <v>286.00408000000004</v>
      </c>
      <c r="N135" s="38">
        <f t="shared" si="69"/>
        <v>293.81917628332673</v>
      </c>
    </row>
    <row r="136" spans="1:14" x14ac:dyDescent="0.2">
      <c r="A136" s="14" t="s">
        <v>18</v>
      </c>
      <c r="B136" s="38">
        <f t="shared" ref="B136:N136" si="70">B95/B116</f>
        <v>333.4800854700855</v>
      </c>
      <c r="C136" s="38">
        <f t="shared" si="70"/>
        <v>332.303727137914</v>
      </c>
      <c r="D136" s="38">
        <f t="shared" si="70"/>
        <v>335.60317212574193</v>
      </c>
      <c r="E136" s="38">
        <f t="shared" si="70"/>
        <v>334.39872142677723</v>
      </c>
      <c r="F136" s="38">
        <f t="shared" si="70"/>
        <v>337.34740219092328</v>
      </c>
      <c r="G136" s="38">
        <f t="shared" si="70"/>
        <v>337.61689183021451</v>
      </c>
      <c r="H136" s="38">
        <f t="shared" si="70"/>
        <v>341.66269415148611</v>
      </c>
      <c r="I136" s="38">
        <f t="shared" si="70"/>
        <v>339.37097301890799</v>
      </c>
      <c r="J136" s="38">
        <f t="shared" si="70"/>
        <v>341.41244078074669</v>
      </c>
      <c r="K136" s="38">
        <f t="shared" si="70"/>
        <v>342.36338308457715</v>
      </c>
      <c r="L136" s="38">
        <f t="shared" si="70"/>
        <v>340.66791269665413</v>
      </c>
      <c r="M136" s="38">
        <f t="shared" si="70"/>
        <v>344.06890635091497</v>
      </c>
      <c r="N136" s="38">
        <f t="shared" si="70"/>
        <v>338.5678602628002</v>
      </c>
    </row>
    <row r="137" spans="1:14" x14ac:dyDescent="0.2">
      <c r="A137" s="14" t="s">
        <v>19</v>
      </c>
      <c r="B137" s="38">
        <f t="shared" ref="B137:N137" si="71">B96/B117</f>
        <v>327.03351524195267</v>
      </c>
      <c r="C137" s="38">
        <f t="shared" si="71"/>
        <v>325.45973026973024</v>
      </c>
      <c r="D137" s="38">
        <f t="shared" si="71"/>
        <v>328.0035841149471</v>
      </c>
      <c r="E137" s="38">
        <f t="shared" si="71"/>
        <v>324.20887476459512</v>
      </c>
      <c r="F137" s="38">
        <f t="shared" si="71"/>
        <v>323.05492800000002</v>
      </c>
      <c r="G137" s="38">
        <f t="shared" si="71"/>
        <v>328.71755198915014</v>
      </c>
      <c r="H137" s="38">
        <f t="shared" si="71"/>
        <v>329.40146964856228</v>
      </c>
      <c r="I137" s="38">
        <f t="shared" si="71"/>
        <v>330.08293558606124</v>
      </c>
      <c r="J137" s="38">
        <f t="shared" si="71"/>
        <v>330.59359244976656</v>
      </c>
      <c r="K137" s="38">
        <f t="shared" si="71"/>
        <v>331.68288355625492</v>
      </c>
      <c r="L137" s="38">
        <f t="shared" si="71"/>
        <v>329.26458239784461</v>
      </c>
      <c r="M137" s="38">
        <f t="shared" si="71"/>
        <v>333.21136921817435</v>
      </c>
      <c r="N137" s="38">
        <f t="shared" si="71"/>
        <v>328.48052486187845</v>
      </c>
    </row>
    <row r="138" spans="1:14" x14ac:dyDescent="0.2">
      <c r="A138" s="14" t="s">
        <v>1</v>
      </c>
      <c r="B138" s="38">
        <f t="shared" ref="B138:N138" si="72">B97/B118</f>
        <v>346.52662194688867</v>
      </c>
      <c r="C138" s="38">
        <f t="shared" si="72"/>
        <v>346.63109580023701</v>
      </c>
      <c r="D138" s="38">
        <f t="shared" si="72"/>
        <v>348.46146326115121</v>
      </c>
      <c r="E138" s="38">
        <f t="shared" si="72"/>
        <v>348.25058426875552</v>
      </c>
      <c r="F138" s="38">
        <f t="shared" si="72"/>
        <v>348.28622385426792</v>
      </c>
      <c r="G138" s="38">
        <f t="shared" si="72"/>
        <v>348.36028802600191</v>
      </c>
      <c r="H138" s="38">
        <f t="shared" si="72"/>
        <v>351.37695058282713</v>
      </c>
      <c r="I138" s="38">
        <f t="shared" si="72"/>
        <v>349.54182871699203</v>
      </c>
      <c r="J138" s="38">
        <f t="shared" si="72"/>
        <v>350.18336403051791</v>
      </c>
      <c r="K138" s="38">
        <f t="shared" si="72"/>
        <v>349.10456585793992</v>
      </c>
      <c r="L138" s="38">
        <f t="shared" si="72"/>
        <v>350.65756838280663</v>
      </c>
      <c r="M138" s="38">
        <f t="shared" si="72"/>
        <v>350.80310861899164</v>
      </c>
      <c r="N138" s="38">
        <f t="shared" si="72"/>
        <v>349.12765732026259</v>
      </c>
    </row>
    <row r="139" spans="1:14" x14ac:dyDescent="0.2">
      <c r="A139" s="14" t="s">
        <v>2</v>
      </c>
      <c r="B139" s="38">
        <f t="shared" ref="B139:N139" si="73">B98/B119</f>
        <v>338.97743011114852</v>
      </c>
      <c r="C139" s="38">
        <f t="shared" si="73"/>
        <v>337.25412953949831</v>
      </c>
      <c r="D139" s="38">
        <f t="shared" si="73"/>
        <v>345.8263959804454</v>
      </c>
      <c r="E139" s="38">
        <f t="shared" si="73"/>
        <v>345.30380057803467</v>
      </c>
      <c r="F139" s="38">
        <f t="shared" si="73"/>
        <v>345.88113192400323</v>
      </c>
      <c r="G139" s="38">
        <f t="shared" si="73"/>
        <v>345.56766778958274</v>
      </c>
      <c r="H139" s="38">
        <f t="shared" si="73"/>
        <v>346.81926635991817</v>
      </c>
      <c r="I139" s="38">
        <f t="shared" si="73"/>
        <v>343.50816094986806</v>
      </c>
      <c r="J139" s="38">
        <f t="shared" si="73"/>
        <v>346.06514036016949</v>
      </c>
      <c r="K139" s="38">
        <f t="shared" si="73"/>
        <v>343.96406745588564</v>
      </c>
      <c r="L139" s="38">
        <f t="shared" si="73"/>
        <v>344.87152695321777</v>
      </c>
      <c r="M139" s="38">
        <f t="shared" si="73"/>
        <v>346.98913689195007</v>
      </c>
      <c r="N139" s="38">
        <f t="shared" si="73"/>
        <v>344.56969816331042</v>
      </c>
    </row>
    <row r="140" spans="1:14" x14ac:dyDescent="0.2">
      <c r="A140" s="14" t="s">
        <v>20</v>
      </c>
      <c r="B140" s="38">
        <f t="shared" ref="B140:N140" si="74">B99/B120</f>
        <v>323.03777777777782</v>
      </c>
      <c r="C140" s="38">
        <f t="shared" si="74"/>
        <v>336.10315789473685</v>
      </c>
      <c r="D140" s="38">
        <f t="shared" si="74"/>
        <v>340.86066666666665</v>
      </c>
      <c r="E140" s="38">
        <f t="shared" si="74"/>
        <v>315.59440000000001</v>
      </c>
      <c r="F140" s="38">
        <f t="shared" si="74"/>
        <v>322.52307692307687</v>
      </c>
      <c r="G140" s="38">
        <f t="shared" si="74"/>
        <v>314.93857142857144</v>
      </c>
      <c r="H140" s="38">
        <f t="shared" si="74"/>
        <v>328.22624999999999</v>
      </c>
      <c r="I140" s="38">
        <f t="shared" si="74"/>
        <v>353.55799999999999</v>
      </c>
      <c r="J140" s="38">
        <f t="shared" si="74"/>
        <v>306.1322222222222</v>
      </c>
      <c r="K140" s="38">
        <f t="shared" si="74"/>
        <v>340.51555555555558</v>
      </c>
      <c r="L140" s="38">
        <f t="shared" si="74"/>
        <v>266.77250000000004</v>
      </c>
      <c r="M140" s="38">
        <f t="shared" si="74"/>
        <v>345.69</v>
      </c>
      <c r="N140" s="38">
        <f t="shared" si="74"/>
        <v>324.60369318181824</v>
      </c>
    </row>
    <row r="141" spans="1:14" x14ac:dyDescent="0.2">
      <c r="A141" s="14" t="s">
        <v>3</v>
      </c>
      <c r="B141" s="38">
        <f t="shared" ref="B141:N141" si="75">B100/B121</f>
        <v>345.94993965587543</v>
      </c>
      <c r="C141" s="38">
        <f t="shared" si="75"/>
        <v>347.95390488888887</v>
      </c>
      <c r="D141" s="38">
        <f t="shared" si="75"/>
        <v>349.50611816258686</v>
      </c>
      <c r="E141" s="38">
        <f t="shared" si="75"/>
        <v>348.57560149418453</v>
      </c>
      <c r="F141" s="38">
        <f t="shared" si="75"/>
        <v>348.81859371629878</v>
      </c>
      <c r="G141" s="38">
        <f t="shared" si="75"/>
        <v>350.49172496137101</v>
      </c>
      <c r="H141" s="38">
        <f t="shared" si="75"/>
        <v>349.06627743634766</v>
      </c>
      <c r="I141" s="38">
        <f t="shared" si="75"/>
        <v>348.49523268264568</v>
      </c>
      <c r="J141" s="38">
        <f t="shared" si="75"/>
        <v>348.89412827532271</v>
      </c>
      <c r="K141" s="38">
        <f t="shared" si="75"/>
        <v>348.37721283902169</v>
      </c>
      <c r="L141" s="38">
        <f t="shared" si="75"/>
        <v>348.17799635562977</v>
      </c>
      <c r="M141" s="38">
        <f t="shared" si="75"/>
        <v>347.84671341681576</v>
      </c>
      <c r="N141" s="38">
        <f t="shared" si="75"/>
        <v>348.54582548313806</v>
      </c>
    </row>
    <row r="142" spans="1:14" x14ac:dyDescent="0.2">
      <c r="A142" s="14" t="s">
        <v>4</v>
      </c>
      <c r="B142" s="38">
        <f t="shared" ref="B142:N142" si="76">B101/B122</f>
        <v>327.34731223021578</v>
      </c>
      <c r="C142" s="38">
        <f t="shared" si="76"/>
        <v>324.70307929651341</v>
      </c>
      <c r="D142" s="38">
        <f t="shared" si="76"/>
        <v>326.73210248283146</v>
      </c>
      <c r="E142" s="38">
        <f t="shared" si="76"/>
        <v>325.19809424396061</v>
      </c>
      <c r="F142" s="38">
        <f t="shared" si="76"/>
        <v>326.70350351161539</v>
      </c>
      <c r="G142" s="38">
        <f t="shared" si="76"/>
        <v>324.99700603516141</v>
      </c>
      <c r="H142" s="38">
        <f t="shared" si="76"/>
        <v>326.49376072690563</v>
      </c>
      <c r="I142" s="38">
        <f t="shared" si="76"/>
        <v>326.6616703848299</v>
      </c>
      <c r="J142" s="38">
        <f t="shared" si="76"/>
        <v>325.34529411764703</v>
      </c>
      <c r="K142" s="38">
        <f t="shared" si="76"/>
        <v>322.32387391967461</v>
      </c>
      <c r="L142" s="38">
        <f t="shared" si="76"/>
        <v>322.05247143236778</v>
      </c>
      <c r="M142" s="38">
        <f t="shared" si="76"/>
        <v>322.07107336568657</v>
      </c>
      <c r="N142" s="38">
        <f t="shared" si="76"/>
        <v>325.04711709054612</v>
      </c>
    </row>
  </sheetData>
  <phoneticPr fontId="0" type="noConversion"/>
  <pageMargins left="0.5" right="0.5" top="0.4" bottom="0.4" header="0.25" footer="0.25"/>
  <pageSetup scale="90" fitToWidth="4" orientation="landscape" horizontalDpi="200" verticalDpi="200" r:id="rId1"/>
  <headerFooter alignWithMargins="0">
    <oddHeader>&amp;CHEARING AID PROCUREMENT DISTRIBUTION NOV 1, 2012 THROUGH OCT 31, 2013</oddHeader>
    <oddFooter>&amp;L&amp;8Nov 4 2013&amp;C&amp;8Page &amp;P of &amp;N</oddFooter>
  </headerFooter>
  <rowBreaks count="2" manualBreakCount="2">
    <brk id="42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opLeftCell="A130" zoomScaleNormal="100" workbookViewId="0">
      <selection activeCell="N151" sqref="N151"/>
    </sheetView>
  </sheetViews>
  <sheetFormatPr defaultColWidth="9.109375" defaultRowHeight="10.199999999999999" x14ac:dyDescent="0.2"/>
  <cols>
    <col min="1" max="1" width="9.6640625" style="3" customWidth="1"/>
    <col min="2" max="12" width="9.109375" style="1"/>
    <col min="13" max="13" width="10.88671875" style="1" bestFit="1" customWidth="1"/>
    <col min="14" max="14" width="9.5546875" style="1" bestFit="1" customWidth="1"/>
    <col min="15" max="16384" width="9.109375" style="1"/>
  </cols>
  <sheetData>
    <row r="1" spans="1:14" x14ac:dyDescent="0.2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2" customFormat="1" x14ac:dyDescent="0.2">
      <c r="A2" s="11" t="s">
        <v>5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4" x14ac:dyDescent="0.2">
      <c r="A3" s="14" t="s">
        <v>17</v>
      </c>
      <c r="B3" s="15">
        <v>1811.25</v>
      </c>
      <c r="C3" s="15">
        <v>776.25</v>
      </c>
      <c r="D3" s="15">
        <v>517.5</v>
      </c>
      <c r="E3" s="15">
        <v>0</v>
      </c>
      <c r="F3" s="15">
        <v>0</v>
      </c>
      <c r="G3" s="15">
        <v>1552.5</v>
      </c>
      <c r="H3" s="15">
        <v>1552.5</v>
      </c>
      <c r="I3" s="15">
        <v>2070</v>
      </c>
      <c r="J3" s="15">
        <v>1035</v>
      </c>
      <c r="K3" s="15">
        <v>776.25</v>
      </c>
      <c r="L3" s="15">
        <v>517.5</v>
      </c>
      <c r="M3" s="15">
        <v>0</v>
      </c>
      <c r="N3" s="15">
        <f t="shared" ref="N3:N10" si="0">SUM(B3:M3)</f>
        <v>10608.75</v>
      </c>
    </row>
    <row r="4" spans="1:14" x14ac:dyDescent="0.2">
      <c r="A4" s="14" t="s">
        <v>18</v>
      </c>
      <c r="B4" s="15">
        <v>10990.86</v>
      </c>
      <c r="C4" s="15">
        <v>7833.02</v>
      </c>
      <c r="D4" s="15">
        <v>11447.3</v>
      </c>
      <c r="E4" s="15">
        <v>11077.8</v>
      </c>
      <c r="F4" s="15">
        <v>8829.74</v>
      </c>
      <c r="G4" s="15">
        <v>8850.44</v>
      </c>
      <c r="H4" s="15">
        <v>4595.4799999999996</v>
      </c>
      <c r="I4" s="15">
        <v>3195.1</v>
      </c>
      <c r="J4" s="15">
        <v>5206.1400000000003</v>
      </c>
      <c r="K4" s="15">
        <v>3884.42</v>
      </c>
      <c r="L4" s="15">
        <v>3793.34</v>
      </c>
      <c r="M4" s="15">
        <v>5541.48</v>
      </c>
      <c r="N4" s="15">
        <f t="shared" si="0"/>
        <v>85245.119999999995</v>
      </c>
    </row>
    <row r="5" spans="1:14" x14ac:dyDescent="0.2">
      <c r="A5" s="14" t="s">
        <v>19</v>
      </c>
      <c r="B5" s="15">
        <v>29311.68</v>
      </c>
      <c r="C5" s="15">
        <v>40914.22</v>
      </c>
      <c r="D5" s="15">
        <v>33280.97</v>
      </c>
      <c r="E5" s="15">
        <v>28395.69</v>
      </c>
      <c r="F5" s="15">
        <v>28395.69</v>
      </c>
      <c r="G5" s="15">
        <v>29311.68</v>
      </c>
      <c r="H5" s="15">
        <v>29617.01</v>
      </c>
      <c r="I5" s="15">
        <v>25037.06</v>
      </c>
      <c r="J5" s="15">
        <v>19541.12</v>
      </c>
      <c r="K5" s="15">
        <v>21678.43</v>
      </c>
      <c r="L5" s="15">
        <v>15877.16</v>
      </c>
      <c r="M5" s="15">
        <v>16182.49</v>
      </c>
      <c r="N5" s="15">
        <f t="shared" si="0"/>
        <v>317543.19999999995</v>
      </c>
    </row>
    <row r="6" spans="1:14" x14ac:dyDescent="0.2">
      <c r="A6" s="14" t="s">
        <v>1</v>
      </c>
      <c r="B6" s="15">
        <v>253721.2</v>
      </c>
      <c r="C6" s="15">
        <v>214129.7</v>
      </c>
      <c r="D6" s="15">
        <v>274297.84999999998</v>
      </c>
      <c r="E6" s="15">
        <v>260266.55</v>
      </c>
      <c r="F6" s="15">
        <v>264855.55</v>
      </c>
      <c r="G6" s="15">
        <v>326029.75</v>
      </c>
      <c r="H6" s="15">
        <v>272811.59999999998</v>
      </c>
      <c r="I6" s="15">
        <v>247478.45</v>
      </c>
      <c r="J6" s="15">
        <v>248522.8</v>
      </c>
      <c r="K6" s="15">
        <v>263074.7</v>
      </c>
      <c r="L6" s="15">
        <v>221929.4</v>
      </c>
      <c r="M6" s="15">
        <v>246789.3</v>
      </c>
      <c r="N6" s="15">
        <f t="shared" si="0"/>
        <v>3093906.85</v>
      </c>
    </row>
    <row r="7" spans="1:14" x14ac:dyDescent="0.2">
      <c r="A7" s="14" t="s">
        <v>2</v>
      </c>
      <c r="B7" s="15">
        <v>23100</v>
      </c>
      <c r="C7" s="15">
        <v>17875</v>
      </c>
      <c r="D7" s="15">
        <v>28050</v>
      </c>
      <c r="E7" s="15">
        <v>18150</v>
      </c>
      <c r="F7" s="15">
        <v>24475</v>
      </c>
      <c r="G7" s="15">
        <v>14575</v>
      </c>
      <c r="H7" s="15">
        <v>18700</v>
      </c>
      <c r="I7" s="15">
        <v>19250</v>
      </c>
      <c r="J7" s="15">
        <v>22550</v>
      </c>
      <c r="K7" s="15">
        <v>27775</v>
      </c>
      <c r="L7" s="15">
        <v>24200</v>
      </c>
      <c r="M7" s="15">
        <v>25025</v>
      </c>
      <c r="N7" s="15">
        <f t="shared" si="0"/>
        <v>263725</v>
      </c>
    </row>
    <row r="8" spans="1:14" x14ac:dyDescent="0.2">
      <c r="A8" s="14" t="s">
        <v>20</v>
      </c>
      <c r="B8" s="15">
        <v>0</v>
      </c>
      <c r="C8" s="15">
        <v>0</v>
      </c>
      <c r="D8" s="15">
        <v>0</v>
      </c>
      <c r="E8" s="15">
        <v>583.74</v>
      </c>
      <c r="F8" s="15">
        <v>583.74</v>
      </c>
      <c r="G8" s="15">
        <v>563.04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1730.52</v>
      </c>
    </row>
    <row r="9" spans="1:14" x14ac:dyDescent="0.2">
      <c r="A9" s="14" t="s">
        <v>3</v>
      </c>
      <c r="B9" s="15">
        <v>205605.91</v>
      </c>
      <c r="C9" s="15">
        <v>170205.25</v>
      </c>
      <c r="D9" s="15">
        <v>213754.57</v>
      </c>
      <c r="E9" s="15">
        <v>181737.39</v>
      </c>
      <c r="F9" s="15">
        <v>178306.32</v>
      </c>
      <c r="G9" s="15">
        <v>186780</v>
      </c>
      <c r="H9" s="15">
        <v>216956.9</v>
      </c>
      <c r="I9" s="15">
        <v>188004.42</v>
      </c>
      <c r="J9" s="15">
        <v>210260.37</v>
      </c>
      <c r="K9" s="15">
        <v>202967.64</v>
      </c>
      <c r="L9" s="15">
        <v>202503.96</v>
      </c>
      <c r="M9" s="15">
        <v>196804.14</v>
      </c>
      <c r="N9" s="15">
        <f t="shared" si="0"/>
        <v>2353886.87</v>
      </c>
    </row>
    <row r="10" spans="1:14" x14ac:dyDescent="0.2">
      <c r="A10" s="14" t="s">
        <v>4</v>
      </c>
      <c r="B10" s="15">
        <v>9889.24</v>
      </c>
      <c r="C10" s="15">
        <v>10761.82</v>
      </c>
      <c r="D10" s="15">
        <v>6689.78</v>
      </c>
      <c r="E10" s="15">
        <v>21232.78</v>
      </c>
      <c r="F10" s="15">
        <v>4362.8999999999996</v>
      </c>
      <c r="G10" s="15">
        <v>11634.4</v>
      </c>
      <c r="H10" s="15">
        <v>6689.78</v>
      </c>
      <c r="I10" s="15">
        <v>5235.4799999999996</v>
      </c>
      <c r="J10" s="15">
        <v>7562.36</v>
      </c>
      <c r="K10" s="15">
        <v>6980.64</v>
      </c>
      <c r="L10" s="15">
        <v>4362.8999999999996</v>
      </c>
      <c r="M10" s="15">
        <v>4362.8999999999996</v>
      </c>
      <c r="N10" s="15">
        <f t="shared" si="0"/>
        <v>99764.979999999981</v>
      </c>
    </row>
    <row r="11" spans="1:14" x14ac:dyDescent="0.2">
      <c r="A11" s="16" t="s">
        <v>11</v>
      </c>
      <c r="B11" s="15">
        <f t="shared" ref="B11:N11" si="1">SUM(B3:B10)</f>
        <v>534430.14</v>
      </c>
      <c r="C11" s="15">
        <f t="shared" si="1"/>
        <v>462495.26</v>
      </c>
      <c r="D11" s="15">
        <f t="shared" si="1"/>
        <v>568037.97</v>
      </c>
      <c r="E11" s="15">
        <f t="shared" si="1"/>
        <v>521443.94999999995</v>
      </c>
      <c r="F11" s="15">
        <f t="shared" si="1"/>
        <v>509808.94</v>
      </c>
      <c r="G11" s="15">
        <f t="shared" si="1"/>
        <v>579296.80999999994</v>
      </c>
      <c r="H11" s="15">
        <f t="shared" si="1"/>
        <v>550923.27</v>
      </c>
      <c r="I11" s="15">
        <f t="shared" si="1"/>
        <v>490270.51</v>
      </c>
      <c r="J11" s="15">
        <f t="shared" si="1"/>
        <v>514677.79</v>
      </c>
      <c r="K11" s="15">
        <f t="shared" si="1"/>
        <v>527137.07999999996</v>
      </c>
      <c r="L11" s="15">
        <f t="shared" si="1"/>
        <v>473184.26</v>
      </c>
      <c r="M11" s="15">
        <f t="shared" si="1"/>
        <v>494705.31000000006</v>
      </c>
      <c r="N11" s="15">
        <f t="shared" si="1"/>
        <v>6226411.290000001</v>
      </c>
    </row>
    <row r="12" spans="1:14" x14ac:dyDescent="0.2">
      <c r="A12" s="28" t="s">
        <v>12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12" t="s">
        <v>43</v>
      </c>
      <c r="J12" s="12" t="s">
        <v>44</v>
      </c>
      <c r="K12" s="12" t="s">
        <v>45</v>
      </c>
      <c r="L12" s="12" t="s">
        <v>46</v>
      </c>
      <c r="M12" s="12" t="s">
        <v>47</v>
      </c>
      <c r="N12" s="12" t="s">
        <v>0</v>
      </c>
    </row>
    <row r="13" spans="1:14" x14ac:dyDescent="0.2">
      <c r="A13" s="14" t="s">
        <v>17</v>
      </c>
      <c r="B13" s="29">
        <f t="shared" ref="B13:B20" si="2">B3/$B$11</f>
        <v>3.3891239741830428E-3</v>
      </c>
      <c r="C13" s="29">
        <f t="shared" ref="C13:C20" si="3">C3/$C$11</f>
        <v>1.6783955796649678E-3</v>
      </c>
      <c r="D13" s="29">
        <f t="shared" ref="D13:D20" si="4">D3/$D$11</f>
        <v>9.1103064818008562E-4</v>
      </c>
      <c r="E13" s="29">
        <v>0</v>
      </c>
      <c r="F13" s="29">
        <f t="shared" ref="F13:F20" si="5">F3/$F$11</f>
        <v>0</v>
      </c>
      <c r="G13" s="29">
        <f t="shared" ref="G13:G20" si="6">G3/$G$11</f>
        <v>2.6799733283530427E-3</v>
      </c>
      <c r="H13" s="29">
        <f t="shared" ref="H13:H20" si="7">H3/$H$11</f>
        <v>2.8179967783898471E-3</v>
      </c>
      <c r="I13" s="29">
        <f t="shared" ref="I13:I20" si="8">I3/$I$11</f>
        <v>4.2221589057028948E-3</v>
      </c>
      <c r="J13" s="29">
        <f t="shared" ref="J13:J20" si="9">J3/$J$11</f>
        <v>2.0109669002814365E-3</v>
      </c>
      <c r="K13" s="29">
        <f t="shared" ref="K13:K20" si="10">K3/$K$11</f>
        <v>1.472577114097153E-3</v>
      </c>
      <c r="L13" s="29">
        <f t="shared" ref="L13:L20" si="11">L3/$L$11</f>
        <v>1.0936542986446759E-3</v>
      </c>
      <c r="M13" s="29">
        <v>0</v>
      </c>
      <c r="N13" s="29">
        <f t="shared" ref="N13:N20" si="12">N3/$N$11</f>
        <v>1.7038305864950335E-3</v>
      </c>
    </row>
    <row r="14" spans="1:14" x14ac:dyDescent="0.2">
      <c r="A14" s="14" t="s">
        <v>18</v>
      </c>
      <c r="B14" s="29">
        <f t="shared" si="2"/>
        <v>2.0565569149973466E-2</v>
      </c>
      <c r="C14" s="29">
        <f t="shared" si="3"/>
        <v>1.6936433035010998E-2</v>
      </c>
      <c r="D14" s="29">
        <f t="shared" si="4"/>
        <v>2.0152350026882884E-2</v>
      </c>
      <c r="E14" s="29">
        <f t="shared" ref="E14:E20" si="13">E4/$E$11</f>
        <v>2.1244469324075962E-2</v>
      </c>
      <c r="F14" s="29">
        <f t="shared" si="5"/>
        <v>1.73197041228818E-2</v>
      </c>
      <c r="G14" s="29">
        <f t="shared" si="6"/>
        <v>1.5277902186273047E-2</v>
      </c>
      <c r="H14" s="29">
        <f t="shared" si="7"/>
        <v>8.3414156748180188E-3</v>
      </c>
      <c r="I14" s="29">
        <f t="shared" si="8"/>
        <v>6.5170144539185111E-3</v>
      </c>
      <c r="J14" s="29">
        <f t="shared" si="9"/>
        <v>1.0115338375102607E-2</v>
      </c>
      <c r="K14" s="29">
        <f t="shared" si="10"/>
        <v>7.3688991865265866E-3</v>
      </c>
      <c r="L14" s="29">
        <f t="shared" si="11"/>
        <v>8.0166233762720678E-3</v>
      </c>
      <c r="M14" s="29">
        <f t="shared" ref="M14:M20" si="14">M4/$M$11</f>
        <v>1.1201577763537649E-2</v>
      </c>
      <c r="N14" s="29">
        <f t="shared" si="12"/>
        <v>1.3690891274225474E-2</v>
      </c>
    </row>
    <row r="15" spans="1:14" x14ac:dyDescent="0.2">
      <c r="A15" s="14" t="s">
        <v>19</v>
      </c>
      <c r="B15" s="29">
        <f t="shared" si="2"/>
        <v>5.4846607266573699E-2</v>
      </c>
      <c r="C15" s="29">
        <f t="shared" si="3"/>
        <v>8.8464085015703728E-2</v>
      </c>
      <c r="D15" s="29">
        <f t="shared" si="4"/>
        <v>5.8589340427366153E-2</v>
      </c>
      <c r="E15" s="29">
        <f t="shared" si="13"/>
        <v>5.4455881595711297E-2</v>
      </c>
      <c r="F15" s="29">
        <f t="shared" si="5"/>
        <v>5.5698689787589836E-2</v>
      </c>
      <c r="G15" s="29">
        <f t="shared" si="6"/>
        <v>5.0598725030092953E-2</v>
      </c>
      <c r="H15" s="29">
        <f t="shared" si="7"/>
        <v>5.3758865549462083E-2</v>
      </c>
      <c r="I15" s="29">
        <f t="shared" si="8"/>
        <v>5.106784823749648E-2</v>
      </c>
      <c r="J15" s="29">
        <f t="shared" si="9"/>
        <v>3.796767682553389E-2</v>
      </c>
      <c r="K15" s="29">
        <f t="shared" si="10"/>
        <v>4.1124843655468139E-2</v>
      </c>
      <c r="L15" s="29">
        <f t="shared" si="11"/>
        <v>3.3553863351245029E-2</v>
      </c>
      <c r="M15" s="29">
        <f t="shared" si="14"/>
        <v>3.2711373160720668E-2</v>
      </c>
      <c r="N15" s="29">
        <f t="shared" si="12"/>
        <v>5.0999393584871891E-2</v>
      </c>
    </row>
    <row r="16" spans="1:14" x14ac:dyDescent="0.2">
      <c r="A16" s="14" t="s">
        <v>1</v>
      </c>
      <c r="B16" s="29">
        <f t="shared" si="2"/>
        <v>0.47475091880109904</v>
      </c>
      <c r="C16" s="29">
        <f t="shared" si="3"/>
        <v>0.46298788013524722</v>
      </c>
      <c r="D16" s="29">
        <f t="shared" si="4"/>
        <v>0.48288646971962101</v>
      </c>
      <c r="E16" s="29">
        <f t="shared" si="13"/>
        <v>0.49912660795086417</v>
      </c>
      <c r="F16" s="29">
        <f t="shared" si="5"/>
        <v>0.5195192340095095</v>
      </c>
      <c r="G16" s="29">
        <f t="shared" si="6"/>
        <v>0.56280259855047365</v>
      </c>
      <c r="H16" s="29">
        <f t="shared" si="7"/>
        <v>0.49518982924790955</v>
      </c>
      <c r="I16" s="29">
        <f t="shared" si="8"/>
        <v>0.50477939209519251</v>
      </c>
      <c r="J16" s="29">
        <f t="shared" si="9"/>
        <v>0.48287065194711432</v>
      </c>
      <c r="K16" s="29">
        <f t="shared" si="10"/>
        <v>0.49906316588466898</v>
      </c>
      <c r="L16" s="29">
        <f t="shared" si="11"/>
        <v>0.4690126421364903</v>
      </c>
      <c r="M16" s="29">
        <f t="shared" si="14"/>
        <v>0.49886123114385</v>
      </c>
      <c r="N16" s="29">
        <f t="shared" si="12"/>
        <v>0.49690049466680825</v>
      </c>
    </row>
    <row r="17" spans="1:14" x14ac:dyDescent="0.2">
      <c r="A17" s="14" t="s">
        <v>2</v>
      </c>
      <c r="B17" s="29">
        <f t="shared" si="2"/>
        <v>4.3223610105522864E-2</v>
      </c>
      <c r="C17" s="29">
        <f t="shared" si="3"/>
        <v>3.8649044749128884E-2</v>
      </c>
      <c r="D17" s="29">
        <f t="shared" si="4"/>
        <v>4.9380501799906093E-2</v>
      </c>
      <c r="E17" s="29">
        <f t="shared" si="13"/>
        <v>3.4807192604305794E-2</v>
      </c>
      <c r="F17" s="29">
        <f t="shared" si="5"/>
        <v>4.800818126100339E-2</v>
      </c>
      <c r="G17" s="29">
        <f t="shared" si="6"/>
        <v>2.5159814016583314E-2</v>
      </c>
      <c r="H17" s="29">
        <f t="shared" si="7"/>
        <v>3.3943020776740836E-2</v>
      </c>
      <c r="I17" s="29">
        <f t="shared" si="8"/>
        <v>3.926403813274431E-2</v>
      </c>
      <c r="J17" s="29">
        <f t="shared" si="9"/>
        <v>4.3813819904682499E-2</v>
      </c>
      <c r="K17" s="29">
        <f t="shared" si="10"/>
        <v>5.2690279348210529E-2</v>
      </c>
      <c r="L17" s="29">
        <f t="shared" si="11"/>
        <v>5.1142867685412867E-2</v>
      </c>
      <c r="M17" s="29">
        <f t="shared" si="14"/>
        <v>5.0585670891626362E-2</v>
      </c>
      <c r="N17" s="29">
        <f t="shared" si="12"/>
        <v>4.2355859212763303E-2</v>
      </c>
    </row>
    <row r="18" spans="1:14" x14ac:dyDescent="0.2">
      <c r="A18" s="14" t="s">
        <v>20</v>
      </c>
      <c r="B18" s="29">
        <f t="shared" si="2"/>
        <v>0</v>
      </c>
      <c r="C18" s="29">
        <f t="shared" si="3"/>
        <v>0</v>
      </c>
      <c r="D18" s="29">
        <f t="shared" si="4"/>
        <v>0</v>
      </c>
      <c r="E18" s="29">
        <f t="shared" si="13"/>
        <v>1.1194683532141855E-3</v>
      </c>
      <c r="F18" s="29">
        <f t="shared" si="5"/>
        <v>1.1450171901653981E-3</v>
      </c>
      <c r="G18" s="29">
        <f t="shared" si="6"/>
        <v>9.7193699374937008E-4</v>
      </c>
      <c r="H18" s="29">
        <f t="shared" si="7"/>
        <v>0</v>
      </c>
      <c r="I18" s="29">
        <f t="shared" si="8"/>
        <v>0</v>
      </c>
      <c r="J18" s="29">
        <f t="shared" si="9"/>
        <v>0</v>
      </c>
      <c r="K18" s="29">
        <f t="shared" si="10"/>
        <v>0</v>
      </c>
      <c r="L18" s="29">
        <f t="shared" si="11"/>
        <v>0</v>
      </c>
      <c r="M18" s="29">
        <f t="shared" si="14"/>
        <v>0</v>
      </c>
      <c r="N18" s="29">
        <f t="shared" si="12"/>
        <v>2.7793216981655572E-4</v>
      </c>
    </row>
    <row r="19" spans="1:14" x14ac:dyDescent="0.2">
      <c r="A19" s="14" t="s">
        <v>3</v>
      </c>
      <c r="B19" s="29">
        <f t="shared" si="2"/>
        <v>0.38471989996671968</v>
      </c>
      <c r="C19" s="29">
        <f t="shared" si="3"/>
        <v>0.36801512300904443</v>
      </c>
      <c r="D19" s="29">
        <f t="shared" si="4"/>
        <v>0.37630331296339226</v>
      </c>
      <c r="E19" s="29">
        <f t="shared" si="13"/>
        <v>0.34852718110930242</v>
      </c>
      <c r="F19" s="29">
        <f t="shared" si="5"/>
        <v>0.34975126171777216</v>
      </c>
      <c r="G19" s="29">
        <f t="shared" si="6"/>
        <v>0.32242539018987526</v>
      </c>
      <c r="H19" s="29">
        <f t="shared" si="7"/>
        <v>0.39380601948434668</v>
      </c>
      <c r="I19" s="29">
        <f t="shared" si="8"/>
        <v>0.383470790441791</v>
      </c>
      <c r="J19" s="29">
        <f t="shared" si="9"/>
        <v>0.4085281589477564</v>
      </c>
      <c r="K19" s="29">
        <f t="shared" si="10"/>
        <v>0.38503768317721082</v>
      </c>
      <c r="L19" s="29">
        <f t="shared" si="11"/>
        <v>0.42796005091124539</v>
      </c>
      <c r="M19" s="29">
        <f t="shared" si="14"/>
        <v>0.39782095728869371</v>
      </c>
      <c r="N19" s="29">
        <f t="shared" si="12"/>
        <v>0.37804872829080327</v>
      </c>
    </row>
    <row r="20" spans="1:14" x14ac:dyDescent="0.2">
      <c r="A20" s="14" t="s">
        <v>4</v>
      </c>
      <c r="B20" s="29">
        <f t="shared" si="2"/>
        <v>1.8504270735928179E-2</v>
      </c>
      <c r="C20" s="29">
        <f t="shared" si="3"/>
        <v>2.3269038476199735E-2</v>
      </c>
      <c r="D20" s="29">
        <f t="shared" si="4"/>
        <v>1.1776994414651541E-2</v>
      </c>
      <c r="E20" s="29">
        <f t="shared" si="13"/>
        <v>4.071919906252628E-2</v>
      </c>
      <c r="F20" s="29">
        <f t="shared" si="5"/>
        <v>8.557911911077902E-3</v>
      </c>
      <c r="G20" s="29">
        <f t="shared" si="6"/>
        <v>2.0083659704599445E-2</v>
      </c>
      <c r="H20" s="29">
        <f t="shared" si="7"/>
        <v>1.2142852488332903E-2</v>
      </c>
      <c r="I20" s="29">
        <f t="shared" si="8"/>
        <v>1.0678757733154293E-2</v>
      </c>
      <c r="J20" s="29">
        <f t="shared" si="9"/>
        <v>1.4693387099528814E-2</v>
      </c>
      <c r="K20" s="29">
        <f t="shared" si="10"/>
        <v>1.3242551633817908E-2</v>
      </c>
      <c r="L20" s="29">
        <f t="shared" si="11"/>
        <v>9.2202982406895777E-3</v>
      </c>
      <c r="M20" s="29">
        <f t="shared" si="14"/>
        <v>8.8191897515714941E-3</v>
      </c>
      <c r="N20" s="29">
        <f t="shared" si="12"/>
        <v>1.6022870214216119E-2</v>
      </c>
    </row>
    <row r="21" spans="1:14" ht="10.8" thickBot="1" x14ac:dyDescent="0.25">
      <c r="A21" s="45" t="s">
        <v>48</v>
      </c>
      <c r="B21" s="31">
        <f t="shared" ref="B21:M21" si="15">SUM(B13:B20)</f>
        <v>1</v>
      </c>
      <c r="C21" s="31">
        <f t="shared" si="15"/>
        <v>1</v>
      </c>
      <c r="D21" s="31">
        <f t="shared" si="15"/>
        <v>1</v>
      </c>
      <c r="E21" s="31">
        <f t="shared" si="15"/>
        <v>1</v>
      </c>
      <c r="F21" s="31">
        <f t="shared" si="15"/>
        <v>0.99999999999999989</v>
      </c>
      <c r="G21" s="31">
        <f t="shared" si="15"/>
        <v>1</v>
      </c>
      <c r="H21" s="31">
        <f t="shared" si="15"/>
        <v>0.99999999999999989</v>
      </c>
      <c r="I21" s="31">
        <f t="shared" si="15"/>
        <v>1</v>
      </c>
      <c r="J21" s="31">
        <f t="shared" si="15"/>
        <v>1</v>
      </c>
      <c r="K21" s="31">
        <f t="shared" si="15"/>
        <v>1.0000000000000002</v>
      </c>
      <c r="L21" s="31">
        <f t="shared" si="15"/>
        <v>0.99999999999999989</v>
      </c>
      <c r="M21" s="31">
        <f t="shared" si="15"/>
        <v>0.99999999999999989</v>
      </c>
      <c r="N21" s="31">
        <f>SUM(N13:N20)</f>
        <v>0.99999999999999989</v>
      </c>
    </row>
    <row r="22" spans="1:14" s="9" customFormat="1" x14ac:dyDescent="0.2">
      <c r="A22" s="34" t="s">
        <v>23</v>
      </c>
      <c r="B22" s="35">
        <f t="shared" ref="B22:N22" si="16">B11/B32</f>
        <v>311.25808969132208</v>
      </c>
      <c r="C22" s="35">
        <f t="shared" si="16"/>
        <v>311.23503364737553</v>
      </c>
      <c r="D22" s="35">
        <f t="shared" si="16"/>
        <v>312.62408915795265</v>
      </c>
      <c r="E22" s="35">
        <f t="shared" si="16"/>
        <v>311.86839114832532</v>
      </c>
      <c r="F22" s="35">
        <f t="shared" si="16"/>
        <v>311.23866910866911</v>
      </c>
      <c r="G22" s="35">
        <f t="shared" si="16"/>
        <v>310.78155042918451</v>
      </c>
      <c r="H22" s="35">
        <f t="shared" si="16"/>
        <v>313.91639316239315</v>
      </c>
      <c r="I22" s="35">
        <f t="shared" si="16"/>
        <v>312.27421019108283</v>
      </c>
      <c r="J22" s="35">
        <f t="shared" si="16"/>
        <v>311.17157799274486</v>
      </c>
      <c r="K22" s="35">
        <f t="shared" si="16"/>
        <v>311.36271707028942</v>
      </c>
      <c r="L22" s="35">
        <f t="shared" si="16"/>
        <v>312.74571050892268</v>
      </c>
      <c r="M22" s="35">
        <f t="shared" si="16"/>
        <v>311.33122089364383</v>
      </c>
      <c r="N22" s="35">
        <f t="shared" si="16"/>
        <v>311.81947566105777</v>
      </c>
    </row>
    <row r="23" spans="1:14" x14ac:dyDescent="0.2">
      <c r="A23" s="16" t="s">
        <v>6</v>
      </c>
      <c r="B23" s="12" t="s">
        <v>36</v>
      </c>
      <c r="C23" s="12" t="s">
        <v>37</v>
      </c>
      <c r="D23" s="12" t="s">
        <v>38</v>
      </c>
      <c r="E23" s="12" t="s">
        <v>39</v>
      </c>
      <c r="F23" s="12" t="s">
        <v>40</v>
      </c>
      <c r="G23" s="12" t="s">
        <v>41</v>
      </c>
      <c r="H23" s="12" t="s">
        <v>42</v>
      </c>
      <c r="I23" s="12" t="s">
        <v>43</v>
      </c>
      <c r="J23" s="12" t="s">
        <v>44</v>
      </c>
      <c r="K23" s="12" t="s">
        <v>45</v>
      </c>
      <c r="L23" s="12" t="s">
        <v>46</v>
      </c>
      <c r="M23" s="12" t="s">
        <v>47</v>
      </c>
      <c r="N23" s="12" t="s">
        <v>0</v>
      </c>
    </row>
    <row r="24" spans="1:14" x14ac:dyDescent="0.2">
      <c r="A24" s="14" t="s">
        <v>17</v>
      </c>
      <c r="B24" s="17">
        <v>5</v>
      </c>
      <c r="C24" s="17">
        <v>3</v>
      </c>
      <c r="D24" s="17">
        <v>2</v>
      </c>
      <c r="E24" s="17">
        <v>0</v>
      </c>
      <c r="F24" s="17">
        <v>0</v>
      </c>
      <c r="G24" s="17">
        <v>6</v>
      </c>
      <c r="H24" s="17">
        <v>6</v>
      </c>
      <c r="I24" s="17">
        <v>8</v>
      </c>
      <c r="J24" s="17">
        <v>4</v>
      </c>
      <c r="K24" s="17">
        <v>3</v>
      </c>
      <c r="L24" s="17">
        <v>2</v>
      </c>
      <c r="M24" s="17">
        <v>0</v>
      </c>
      <c r="N24" s="17">
        <f t="shared" ref="N24:N31" si="17">SUM(B24:M24)</f>
        <v>39</v>
      </c>
    </row>
    <row r="25" spans="1:14" x14ac:dyDescent="0.2">
      <c r="A25" s="14" t="s">
        <v>18</v>
      </c>
      <c r="B25" s="17">
        <v>39</v>
      </c>
      <c r="C25" s="17">
        <v>28</v>
      </c>
      <c r="D25" s="17">
        <v>40</v>
      </c>
      <c r="E25" s="17">
        <v>39</v>
      </c>
      <c r="F25" s="17">
        <v>31</v>
      </c>
      <c r="G25" s="17">
        <v>29</v>
      </c>
      <c r="H25" s="17">
        <v>16</v>
      </c>
      <c r="I25" s="17">
        <v>11</v>
      </c>
      <c r="J25" s="17">
        <v>18</v>
      </c>
      <c r="K25" s="17">
        <v>13</v>
      </c>
      <c r="L25" s="17">
        <v>11</v>
      </c>
      <c r="M25" s="17">
        <v>17</v>
      </c>
      <c r="N25" s="17">
        <f t="shared" si="17"/>
        <v>292</v>
      </c>
    </row>
    <row r="26" spans="1:14" x14ac:dyDescent="0.2">
      <c r="A26" s="14" t="s">
        <v>19</v>
      </c>
      <c r="B26" s="17">
        <v>96</v>
      </c>
      <c r="C26" s="17">
        <v>134</v>
      </c>
      <c r="D26" s="17">
        <v>109</v>
      </c>
      <c r="E26" s="17">
        <v>93</v>
      </c>
      <c r="F26" s="17">
        <v>93</v>
      </c>
      <c r="G26" s="17">
        <v>96</v>
      </c>
      <c r="H26" s="17">
        <v>93</v>
      </c>
      <c r="I26" s="17">
        <v>82</v>
      </c>
      <c r="J26" s="17">
        <v>62</v>
      </c>
      <c r="K26" s="17">
        <v>71</v>
      </c>
      <c r="L26" s="17">
        <v>52</v>
      </c>
      <c r="M26" s="17">
        <v>53</v>
      </c>
      <c r="N26" s="17">
        <f t="shared" si="17"/>
        <v>1034</v>
      </c>
    </row>
    <row r="27" spans="1:14" x14ac:dyDescent="0.2">
      <c r="A27" s="14" t="s">
        <v>1</v>
      </c>
      <c r="B27" s="17">
        <v>831</v>
      </c>
      <c r="C27" s="17">
        <v>700</v>
      </c>
      <c r="D27" s="17">
        <v>893</v>
      </c>
      <c r="E27" s="17">
        <v>844</v>
      </c>
      <c r="F27" s="17">
        <v>864</v>
      </c>
      <c r="G27" s="17">
        <v>1067</v>
      </c>
      <c r="H27" s="17">
        <v>892</v>
      </c>
      <c r="I27" s="17">
        <v>809</v>
      </c>
      <c r="J27" s="17">
        <v>817</v>
      </c>
      <c r="K27" s="17">
        <v>861</v>
      </c>
      <c r="L27" s="17">
        <v>732</v>
      </c>
      <c r="M27" s="17">
        <v>809</v>
      </c>
      <c r="N27" s="17">
        <f t="shared" si="17"/>
        <v>10119</v>
      </c>
    </row>
    <row r="28" spans="1:14" x14ac:dyDescent="0.2">
      <c r="A28" s="14" t="s">
        <v>2</v>
      </c>
      <c r="B28" s="17">
        <v>82</v>
      </c>
      <c r="C28" s="17">
        <v>65</v>
      </c>
      <c r="D28" s="17">
        <v>100</v>
      </c>
      <c r="E28" s="17">
        <v>66</v>
      </c>
      <c r="F28" s="17">
        <v>89</v>
      </c>
      <c r="G28" s="17">
        <v>53</v>
      </c>
      <c r="H28" s="17">
        <v>66</v>
      </c>
      <c r="I28" s="17">
        <v>70</v>
      </c>
      <c r="J28" s="17">
        <v>82</v>
      </c>
      <c r="K28" s="17">
        <v>101</v>
      </c>
      <c r="L28" s="17">
        <v>88</v>
      </c>
      <c r="M28" s="17">
        <v>91</v>
      </c>
      <c r="N28" s="17">
        <f t="shared" si="17"/>
        <v>953</v>
      </c>
    </row>
    <row r="29" spans="1:14" x14ac:dyDescent="0.2">
      <c r="A29" s="14" t="s">
        <v>20</v>
      </c>
      <c r="B29" s="17">
        <v>0</v>
      </c>
      <c r="C29" s="17">
        <v>0</v>
      </c>
      <c r="D29" s="17">
        <v>0</v>
      </c>
      <c r="E29" s="17">
        <v>2</v>
      </c>
      <c r="F29" s="17">
        <v>2</v>
      </c>
      <c r="G29" s="17">
        <v>2</v>
      </c>
      <c r="H29" s="17">
        <v>0</v>
      </c>
      <c r="I29" s="17">
        <v>0</v>
      </c>
      <c r="J29" s="17">
        <v>0</v>
      </c>
      <c r="K29" s="17">
        <v>0</v>
      </c>
      <c r="L29" s="17">
        <v>2</v>
      </c>
      <c r="M29" s="17">
        <v>0</v>
      </c>
      <c r="N29" s="17">
        <f t="shared" si="17"/>
        <v>8</v>
      </c>
    </row>
    <row r="30" spans="1:14" x14ac:dyDescent="0.2">
      <c r="A30" s="14" t="s">
        <v>3</v>
      </c>
      <c r="B30" s="17">
        <v>630</v>
      </c>
      <c r="C30" s="17">
        <v>519</v>
      </c>
      <c r="D30" s="17">
        <v>652</v>
      </c>
      <c r="E30" s="17">
        <v>555</v>
      </c>
      <c r="F30" s="17">
        <v>544</v>
      </c>
      <c r="G30" s="17">
        <v>571</v>
      </c>
      <c r="H30" s="17">
        <v>659</v>
      </c>
      <c r="I30" s="17">
        <v>572</v>
      </c>
      <c r="J30" s="17">
        <v>645</v>
      </c>
      <c r="K30" s="17">
        <v>621</v>
      </c>
      <c r="L30" s="17">
        <v>615</v>
      </c>
      <c r="M30" s="17">
        <v>604</v>
      </c>
      <c r="N30" s="17">
        <f t="shared" si="17"/>
        <v>7187</v>
      </c>
    </row>
    <row r="31" spans="1:14" x14ac:dyDescent="0.2">
      <c r="A31" s="14" t="s">
        <v>4</v>
      </c>
      <c r="B31" s="17">
        <v>34</v>
      </c>
      <c r="C31" s="17">
        <v>37</v>
      </c>
      <c r="D31" s="17">
        <v>21</v>
      </c>
      <c r="E31" s="17">
        <v>73</v>
      </c>
      <c r="F31" s="17">
        <v>15</v>
      </c>
      <c r="G31" s="17">
        <v>40</v>
      </c>
      <c r="H31" s="17">
        <v>23</v>
      </c>
      <c r="I31" s="17">
        <v>18</v>
      </c>
      <c r="J31" s="17">
        <v>26</v>
      </c>
      <c r="K31" s="17">
        <v>23</v>
      </c>
      <c r="L31" s="17">
        <v>11</v>
      </c>
      <c r="M31" s="17">
        <v>15</v>
      </c>
      <c r="N31" s="17">
        <f t="shared" si="17"/>
        <v>336</v>
      </c>
    </row>
    <row r="32" spans="1:14" x14ac:dyDescent="0.2">
      <c r="A32" s="16" t="s">
        <v>24</v>
      </c>
      <c r="B32" s="17">
        <f t="shared" ref="B32:N32" si="18">SUM(B24:B31)</f>
        <v>1717</v>
      </c>
      <c r="C32" s="17">
        <f t="shared" si="18"/>
        <v>1486</v>
      </c>
      <c r="D32" s="17">
        <f t="shared" si="18"/>
        <v>1817</v>
      </c>
      <c r="E32" s="17">
        <f t="shared" si="18"/>
        <v>1672</v>
      </c>
      <c r="F32" s="17">
        <f t="shared" si="18"/>
        <v>1638</v>
      </c>
      <c r="G32" s="17">
        <f t="shared" si="18"/>
        <v>1864</v>
      </c>
      <c r="H32" s="17">
        <f t="shared" si="18"/>
        <v>1755</v>
      </c>
      <c r="I32" s="17">
        <f t="shared" si="18"/>
        <v>1570</v>
      </c>
      <c r="J32" s="17">
        <f t="shared" si="18"/>
        <v>1654</v>
      </c>
      <c r="K32" s="17">
        <f t="shared" si="18"/>
        <v>1693</v>
      </c>
      <c r="L32" s="17">
        <f t="shared" si="18"/>
        <v>1513</v>
      </c>
      <c r="M32" s="17">
        <f t="shared" si="18"/>
        <v>1589</v>
      </c>
      <c r="N32" s="17">
        <f t="shared" si="18"/>
        <v>19968</v>
      </c>
    </row>
    <row r="33" spans="1:14" x14ac:dyDescent="0.2">
      <c r="A33" s="28" t="s">
        <v>15</v>
      </c>
      <c r="B33" s="12" t="s">
        <v>36</v>
      </c>
      <c r="C33" s="12" t="s">
        <v>37</v>
      </c>
      <c r="D33" s="12" t="s">
        <v>38</v>
      </c>
      <c r="E33" s="12" t="s">
        <v>39</v>
      </c>
      <c r="F33" s="12" t="s">
        <v>40</v>
      </c>
      <c r="G33" s="12" t="s">
        <v>41</v>
      </c>
      <c r="H33" s="12" t="s">
        <v>42</v>
      </c>
      <c r="I33" s="12" t="s">
        <v>43</v>
      </c>
      <c r="J33" s="12" t="s">
        <v>44</v>
      </c>
      <c r="K33" s="12" t="s">
        <v>45</v>
      </c>
      <c r="L33" s="12" t="s">
        <v>46</v>
      </c>
      <c r="M33" s="12" t="s">
        <v>47</v>
      </c>
      <c r="N33" s="12" t="s">
        <v>0</v>
      </c>
    </row>
    <row r="34" spans="1:14" x14ac:dyDescent="0.2">
      <c r="A34" s="14" t="s">
        <v>17</v>
      </c>
      <c r="B34" s="29">
        <f t="shared" ref="B34:B41" si="19">B24/$B$32</f>
        <v>2.9120559114735002E-3</v>
      </c>
      <c r="C34" s="29">
        <f t="shared" ref="C34:C41" si="20">C24/$C$32</f>
        <v>2.018842530282638E-3</v>
      </c>
      <c r="D34" s="29">
        <f t="shared" ref="D34:D41" si="21">D24/$D$32</f>
        <v>1.1007154650522839E-3</v>
      </c>
      <c r="E34" s="29">
        <v>0</v>
      </c>
      <c r="F34" s="29">
        <f t="shared" ref="F34:F41" si="22">F24/$F$32</f>
        <v>0</v>
      </c>
      <c r="G34" s="29">
        <f t="shared" ref="G34:G41" si="23">G24/$G$32</f>
        <v>3.2188841201716738E-3</v>
      </c>
      <c r="H34" s="29">
        <f t="shared" ref="H34:H41" si="24">H24/$H$32</f>
        <v>3.4188034188034188E-3</v>
      </c>
      <c r="I34" s="29">
        <f t="shared" ref="I34:I41" si="25">I24/$I$32</f>
        <v>5.0955414012738851E-3</v>
      </c>
      <c r="J34" s="29">
        <f t="shared" ref="J34:K41" si="26">J24/J$32</f>
        <v>2.4183796856106408E-3</v>
      </c>
      <c r="K34" s="29">
        <f t="shared" si="26"/>
        <v>1.7720023626698169E-3</v>
      </c>
      <c r="L34" s="29">
        <f>L24/$L$32</f>
        <v>1.3218770654329147E-3</v>
      </c>
      <c r="M34" s="29">
        <f>M24/$L$32</f>
        <v>0</v>
      </c>
      <c r="N34" s="29">
        <f t="shared" ref="N34:N41" si="27">N24/$N$32</f>
        <v>1.953125E-3</v>
      </c>
    </row>
    <row r="35" spans="1:14" x14ac:dyDescent="0.2">
      <c r="A35" s="14" t="s">
        <v>18</v>
      </c>
      <c r="B35" s="29">
        <f t="shared" si="19"/>
        <v>2.2714036109493303E-2</v>
      </c>
      <c r="C35" s="29">
        <f t="shared" si="20"/>
        <v>1.8842530282637954E-2</v>
      </c>
      <c r="D35" s="29">
        <f t="shared" si="21"/>
        <v>2.2014309301045681E-2</v>
      </c>
      <c r="E35" s="29">
        <f t="shared" ref="E35:E41" si="28">E25/$E$32</f>
        <v>2.3325358851674641E-2</v>
      </c>
      <c r="F35" s="29">
        <f t="shared" si="22"/>
        <v>1.8925518925518924E-2</v>
      </c>
      <c r="G35" s="29">
        <f t="shared" si="23"/>
        <v>1.5557939914163091E-2</v>
      </c>
      <c r="H35" s="29">
        <f t="shared" si="24"/>
        <v>9.1168091168091162E-3</v>
      </c>
      <c r="I35" s="29">
        <f t="shared" si="25"/>
        <v>7.0063694267515925E-3</v>
      </c>
      <c r="J35" s="29">
        <f t="shared" si="26"/>
        <v>1.0882708585247884E-2</v>
      </c>
      <c r="K35" s="29">
        <f t="shared" si="26"/>
        <v>7.6786769049025398E-3</v>
      </c>
      <c r="L35" s="29">
        <f t="shared" ref="L35:L41" si="29">L25/L$32</f>
        <v>7.2703238598810314E-3</v>
      </c>
      <c r="M35" s="29">
        <f t="shared" ref="M35:M41" si="30">M25/$L$32</f>
        <v>1.1235955056179775E-2</v>
      </c>
      <c r="N35" s="29">
        <f t="shared" si="27"/>
        <v>1.4623397435897436E-2</v>
      </c>
    </row>
    <row r="36" spans="1:14" x14ac:dyDescent="0.2">
      <c r="A36" s="14" t="s">
        <v>19</v>
      </c>
      <c r="B36" s="29">
        <f t="shared" si="19"/>
        <v>5.5911473500291207E-2</v>
      </c>
      <c r="C36" s="29">
        <f t="shared" si="20"/>
        <v>9.0174966352624494E-2</v>
      </c>
      <c r="D36" s="29">
        <f t="shared" si="21"/>
        <v>5.9988992845349476E-2</v>
      </c>
      <c r="E36" s="29">
        <f t="shared" si="28"/>
        <v>5.5622009569377989E-2</v>
      </c>
      <c r="F36" s="29">
        <f t="shared" si="22"/>
        <v>5.6776556776556776E-2</v>
      </c>
      <c r="G36" s="29">
        <f t="shared" si="23"/>
        <v>5.1502145922746781E-2</v>
      </c>
      <c r="H36" s="29">
        <f t="shared" si="24"/>
        <v>5.2991452991452991E-2</v>
      </c>
      <c r="I36" s="29">
        <f t="shared" si="25"/>
        <v>5.2229299363057327E-2</v>
      </c>
      <c r="J36" s="29">
        <f t="shared" si="26"/>
        <v>3.7484885126964934E-2</v>
      </c>
      <c r="K36" s="29">
        <f t="shared" si="26"/>
        <v>4.1937389249852332E-2</v>
      </c>
      <c r="L36" s="29">
        <f t="shared" si="29"/>
        <v>3.4368803701255786E-2</v>
      </c>
      <c r="M36" s="29">
        <f t="shared" si="30"/>
        <v>3.502974223397224E-2</v>
      </c>
      <c r="N36" s="29">
        <f t="shared" si="27"/>
        <v>5.1782852564102567E-2</v>
      </c>
    </row>
    <row r="37" spans="1:14" x14ac:dyDescent="0.2">
      <c r="A37" s="14" t="s">
        <v>1</v>
      </c>
      <c r="B37" s="29">
        <f t="shared" si="19"/>
        <v>0.48398369248689577</v>
      </c>
      <c r="C37" s="29">
        <f t="shared" si="20"/>
        <v>0.47106325706594887</v>
      </c>
      <c r="D37" s="29">
        <f t="shared" si="21"/>
        <v>0.49146945514584478</v>
      </c>
      <c r="E37" s="29">
        <f t="shared" si="28"/>
        <v>0.50478468899521534</v>
      </c>
      <c r="F37" s="29">
        <f t="shared" si="22"/>
        <v>0.52747252747252749</v>
      </c>
      <c r="G37" s="29">
        <f t="shared" si="23"/>
        <v>0.57242489270386265</v>
      </c>
      <c r="H37" s="29">
        <f t="shared" si="24"/>
        <v>0.50826210826210827</v>
      </c>
      <c r="I37" s="29">
        <f t="shared" si="25"/>
        <v>0.51528662420382165</v>
      </c>
      <c r="J37" s="29">
        <f t="shared" si="26"/>
        <v>0.49395405078597338</v>
      </c>
      <c r="K37" s="29">
        <f t="shared" si="26"/>
        <v>0.5085646780862374</v>
      </c>
      <c r="L37" s="29">
        <f t="shared" si="29"/>
        <v>0.48380700594844678</v>
      </c>
      <c r="M37" s="29">
        <f t="shared" si="30"/>
        <v>0.53469927296761399</v>
      </c>
      <c r="N37" s="29">
        <f t="shared" si="27"/>
        <v>0.50676081730769229</v>
      </c>
    </row>
    <row r="38" spans="1:14" x14ac:dyDescent="0.2">
      <c r="A38" s="14" t="s">
        <v>2</v>
      </c>
      <c r="B38" s="29">
        <f t="shared" si="19"/>
        <v>4.7757716948165406E-2</v>
      </c>
      <c r="C38" s="29">
        <f t="shared" si="20"/>
        <v>4.374158815612382E-2</v>
      </c>
      <c r="D38" s="29">
        <f t="shared" si="21"/>
        <v>5.5035773252614197E-2</v>
      </c>
      <c r="E38" s="29">
        <f t="shared" si="28"/>
        <v>3.9473684210526314E-2</v>
      </c>
      <c r="F38" s="29">
        <f t="shared" si="22"/>
        <v>5.4334554334554336E-2</v>
      </c>
      <c r="G38" s="29">
        <f t="shared" si="23"/>
        <v>2.8433476394849784E-2</v>
      </c>
      <c r="H38" s="29">
        <f t="shared" si="24"/>
        <v>3.7606837606837605E-2</v>
      </c>
      <c r="I38" s="29">
        <f t="shared" si="25"/>
        <v>4.4585987261146494E-2</v>
      </c>
      <c r="J38" s="29">
        <f t="shared" si="26"/>
        <v>4.9576783555018135E-2</v>
      </c>
      <c r="K38" s="29">
        <f t="shared" si="26"/>
        <v>5.9657412876550499E-2</v>
      </c>
      <c r="L38" s="29">
        <f t="shared" si="29"/>
        <v>5.8162590879048251E-2</v>
      </c>
      <c r="M38" s="29">
        <f t="shared" si="30"/>
        <v>6.014540647719762E-2</v>
      </c>
      <c r="N38" s="29">
        <f t="shared" si="27"/>
        <v>4.7726362179487176E-2</v>
      </c>
    </row>
    <row r="39" spans="1:14" x14ac:dyDescent="0.2">
      <c r="A39" s="14" t="s">
        <v>20</v>
      </c>
      <c r="B39" s="29">
        <f t="shared" si="19"/>
        <v>0</v>
      </c>
      <c r="C39" s="29">
        <f t="shared" si="20"/>
        <v>0</v>
      </c>
      <c r="D39" s="29">
        <f t="shared" si="21"/>
        <v>0</v>
      </c>
      <c r="E39" s="29">
        <f t="shared" si="28"/>
        <v>1.1961722488038277E-3</v>
      </c>
      <c r="F39" s="29">
        <f t="shared" si="22"/>
        <v>1.221001221001221E-3</v>
      </c>
      <c r="G39" s="29">
        <f t="shared" si="23"/>
        <v>1.0729613733905579E-3</v>
      </c>
      <c r="H39" s="29">
        <f t="shared" si="24"/>
        <v>0</v>
      </c>
      <c r="I39" s="29">
        <f t="shared" si="25"/>
        <v>0</v>
      </c>
      <c r="J39" s="29">
        <f t="shared" si="26"/>
        <v>0</v>
      </c>
      <c r="K39" s="29">
        <f t="shared" si="26"/>
        <v>0</v>
      </c>
      <c r="L39" s="29">
        <f t="shared" si="29"/>
        <v>1.3218770654329147E-3</v>
      </c>
      <c r="M39" s="29">
        <f t="shared" si="30"/>
        <v>0</v>
      </c>
      <c r="N39" s="29">
        <f t="shared" si="27"/>
        <v>4.0064102564102563E-4</v>
      </c>
    </row>
    <row r="40" spans="1:14" x14ac:dyDescent="0.2">
      <c r="A40" s="14" t="s">
        <v>3</v>
      </c>
      <c r="B40" s="29">
        <f t="shared" si="19"/>
        <v>0.36691904484566101</v>
      </c>
      <c r="C40" s="29">
        <f t="shared" si="20"/>
        <v>0.34925975773889639</v>
      </c>
      <c r="D40" s="29">
        <f t="shared" si="21"/>
        <v>0.35883324160704461</v>
      </c>
      <c r="E40" s="29">
        <f t="shared" si="28"/>
        <v>0.3319377990430622</v>
      </c>
      <c r="F40" s="29">
        <f t="shared" si="22"/>
        <v>0.3321123321123321</v>
      </c>
      <c r="G40" s="29">
        <f t="shared" si="23"/>
        <v>0.30633047210300429</v>
      </c>
      <c r="H40" s="29">
        <f t="shared" si="24"/>
        <v>0.37549857549857552</v>
      </c>
      <c r="I40" s="29">
        <f t="shared" si="25"/>
        <v>0.36433121019108278</v>
      </c>
      <c r="J40" s="29">
        <f t="shared" si="26"/>
        <v>0.38996372430471582</v>
      </c>
      <c r="K40" s="29">
        <f t="shared" si="26"/>
        <v>0.36680448907265212</v>
      </c>
      <c r="L40" s="29">
        <f t="shared" si="29"/>
        <v>0.40647719762062129</v>
      </c>
      <c r="M40" s="29">
        <f t="shared" si="30"/>
        <v>0.39920687376074027</v>
      </c>
      <c r="N40" s="29">
        <f t="shared" si="27"/>
        <v>0.35992588141025639</v>
      </c>
    </row>
    <row r="41" spans="1:14" x14ac:dyDescent="0.2">
      <c r="A41" s="14" t="s">
        <v>4</v>
      </c>
      <c r="B41" s="29">
        <f t="shared" si="19"/>
        <v>1.9801980198019802E-2</v>
      </c>
      <c r="C41" s="29">
        <f t="shared" si="20"/>
        <v>2.4899057873485869E-2</v>
      </c>
      <c r="D41" s="29">
        <f t="shared" si="21"/>
        <v>1.1557512383048982E-2</v>
      </c>
      <c r="E41" s="29">
        <f t="shared" si="28"/>
        <v>4.3660287081339712E-2</v>
      </c>
      <c r="F41" s="29">
        <f t="shared" si="22"/>
        <v>9.1575091575091579E-3</v>
      </c>
      <c r="G41" s="29">
        <f t="shared" si="23"/>
        <v>2.1459227467811159E-2</v>
      </c>
      <c r="H41" s="29">
        <f t="shared" si="24"/>
        <v>1.3105413105413105E-2</v>
      </c>
      <c r="I41" s="29">
        <f t="shared" si="25"/>
        <v>1.1464968152866241E-2</v>
      </c>
      <c r="J41" s="29">
        <f t="shared" si="26"/>
        <v>1.5719467956469165E-2</v>
      </c>
      <c r="K41" s="29">
        <f t="shared" si="26"/>
        <v>1.3585351447135264E-2</v>
      </c>
      <c r="L41" s="29">
        <f t="shared" si="29"/>
        <v>7.2703238598810314E-3</v>
      </c>
      <c r="M41" s="29">
        <f t="shared" si="30"/>
        <v>9.9140779907468599E-3</v>
      </c>
      <c r="N41" s="29">
        <f t="shared" si="27"/>
        <v>1.6826923076923076E-2</v>
      </c>
    </row>
    <row r="42" spans="1:14" s="4" customFormat="1" x14ac:dyDescent="0.2">
      <c r="A42" s="23" t="s">
        <v>48</v>
      </c>
      <c r="B42" s="46">
        <f t="shared" ref="B42:M42" si="31">SUM(B34:B41)</f>
        <v>1</v>
      </c>
      <c r="C42" s="46">
        <f t="shared" si="31"/>
        <v>1</v>
      </c>
      <c r="D42" s="46">
        <f t="shared" si="31"/>
        <v>1</v>
      </c>
      <c r="E42" s="46">
        <f t="shared" si="31"/>
        <v>1</v>
      </c>
      <c r="F42" s="46">
        <f t="shared" si="31"/>
        <v>1</v>
      </c>
      <c r="G42" s="46">
        <f t="shared" si="31"/>
        <v>1</v>
      </c>
      <c r="H42" s="46">
        <f t="shared" si="31"/>
        <v>1</v>
      </c>
      <c r="I42" s="46">
        <f t="shared" si="31"/>
        <v>1</v>
      </c>
      <c r="J42" s="46">
        <f t="shared" si="31"/>
        <v>1</v>
      </c>
      <c r="K42" s="46">
        <f t="shared" si="31"/>
        <v>0.99999999999999989</v>
      </c>
      <c r="L42" s="46">
        <f t="shared" si="31"/>
        <v>1.0000000000000002</v>
      </c>
      <c r="M42" s="46">
        <f t="shared" si="31"/>
        <v>1.0502313284864508</v>
      </c>
      <c r="N42" s="46">
        <f>SUM(N34:N41)</f>
        <v>1</v>
      </c>
    </row>
    <row r="43" spans="1:14" x14ac:dyDescent="0.2">
      <c r="A43" s="28" t="s">
        <v>23</v>
      </c>
      <c r="B43" s="12" t="s">
        <v>36</v>
      </c>
      <c r="C43" s="12" t="s">
        <v>37</v>
      </c>
      <c r="D43" s="12" t="s">
        <v>38</v>
      </c>
      <c r="E43" s="12" t="s">
        <v>39</v>
      </c>
      <c r="F43" s="12" t="s">
        <v>40</v>
      </c>
      <c r="G43" s="12" t="s">
        <v>41</v>
      </c>
      <c r="H43" s="12" t="s">
        <v>42</v>
      </c>
      <c r="I43" s="12" t="s">
        <v>43</v>
      </c>
      <c r="J43" s="12" t="s">
        <v>44</v>
      </c>
      <c r="K43" s="12" t="s">
        <v>45</v>
      </c>
      <c r="L43" s="12" t="s">
        <v>46</v>
      </c>
      <c r="M43" s="12" t="s">
        <v>47</v>
      </c>
      <c r="N43" s="12" t="s">
        <v>0</v>
      </c>
    </row>
    <row r="44" spans="1:14" x14ac:dyDescent="0.2">
      <c r="A44" s="14" t="s">
        <v>17</v>
      </c>
      <c r="B44" s="38">
        <f t="shared" ref="B44:D48" si="32">B3/B24</f>
        <v>362.25</v>
      </c>
      <c r="C44" s="38">
        <f t="shared" si="32"/>
        <v>258.75</v>
      </c>
      <c r="D44" s="38">
        <f t="shared" si="32"/>
        <v>258.75</v>
      </c>
      <c r="E44" s="38" t="s">
        <v>51</v>
      </c>
      <c r="F44" s="38" t="s">
        <v>51</v>
      </c>
      <c r="G44" s="38">
        <f t="shared" ref="G44:L48" si="33">G3/G24</f>
        <v>258.75</v>
      </c>
      <c r="H44" s="38">
        <f t="shared" si="33"/>
        <v>258.75</v>
      </c>
      <c r="I44" s="38">
        <f t="shared" si="33"/>
        <v>258.75</v>
      </c>
      <c r="J44" s="38">
        <f t="shared" si="33"/>
        <v>258.75</v>
      </c>
      <c r="K44" s="38">
        <f t="shared" si="33"/>
        <v>258.75</v>
      </c>
      <c r="L44" s="38">
        <f t="shared" si="33"/>
        <v>258.75</v>
      </c>
      <c r="M44" s="38" t="s">
        <v>51</v>
      </c>
      <c r="N44" s="38">
        <f t="shared" ref="N44:N51" si="34">N3/N24</f>
        <v>272.01923076923077</v>
      </c>
    </row>
    <row r="45" spans="1:14" x14ac:dyDescent="0.2">
      <c r="A45" s="14" t="s">
        <v>18</v>
      </c>
      <c r="B45" s="38">
        <f t="shared" si="32"/>
        <v>281.8169230769231</v>
      </c>
      <c r="C45" s="38">
        <f t="shared" si="32"/>
        <v>279.75071428571431</v>
      </c>
      <c r="D45" s="38">
        <f t="shared" si="32"/>
        <v>286.1825</v>
      </c>
      <c r="E45" s="38">
        <f t="shared" ref="E45:F51" si="35">E4/E25</f>
        <v>284.0461538461538</v>
      </c>
      <c r="F45" s="38">
        <f t="shared" si="35"/>
        <v>284.83032258064515</v>
      </c>
      <c r="G45" s="38">
        <f t="shared" si="33"/>
        <v>305.18758620689658</v>
      </c>
      <c r="H45" s="38">
        <f t="shared" si="33"/>
        <v>287.21749999999997</v>
      </c>
      <c r="I45" s="38">
        <f t="shared" si="33"/>
        <v>290.46363636363634</v>
      </c>
      <c r="J45" s="38">
        <f t="shared" si="33"/>
        <v>289.23</v>
      </c>
      <c r="K45" s="38">
        <f t="shared" si="33"/>
        <v>298.80153846153848</v>
      </c>
      <c r="L45" s="38">
        <f t="shared" si="33"/>
        <v>344.84909090909093</v>
      </c>
      <c r="M45" s="38">
        <f>M4/M25</f>
        <v>325.96941176470585</v>
      </c>
      <c r="N45" s="38">
        <f t="shared" si="34"/>
        <v>291.93534246575342</v>
      </c>
    </row>
    <row r="46" spans="1:14" x14ac:dyDescent="0.2">
      <c r="A46" s="14" t="s">
        <v>19</v>
      </c>
      <c r="B46" s="38">
        <f t="shared" si="32"/>
        <v>305.33</v>
      </c>
      <c r="C46" s="38">
        <f t="shared" si="32"/>
        <v>305.33</v>
      </c>
      <c r="D46" s="38">
        <f t="shared" si="32"/>
        <v>305.33</v>
      </c>
      <c r="E46" s="38">
        <f t="shared" si="35"/>
        <v>305.33</v>
      </c>
      <c r="F46" s="38">
        <f t="shared" si="35"/>
        <v>305.33</v>
      </c>
      <c r="G46" s="38">
        <f t="shared" si="33"/>
        <v>305.33</v>
      </c>
      <c r="H46" s="38">
        <f t="shared" si="33"/>
        <v>318.46247311827955</v>
      </c>
      <c r="I46" s="38">
        <f t="shared" si="33"/>
        <v>305.33000000000004</v>
      </c>
      <c r="J46" s="38">
        <f t="shared" si="33"/>
        <v>315.17935483870968</v>
      </c>
      <c r="K46" s="38">
        <f t="shared" si="33"/>
        <v>305.33</v>
      </c>
      <c r="L46" s="38">
        <f t="shared" si="33"/>
        <v>305.33</v>
      </c>
      <c r="M46" s="38">
        <f>M5/M26</f>
        <v>305.33</v>
      </c>
      <c r="N46" s="38">
        <f t="shared" si="34"/>
        <v>307.10174081237909</v>
      </c>
    </row>
    <row r="47" spans="1:14" x14ac:dyDescent="0.2">
      <c r="A47" s="14" t="s">
        <v>1</v>
      </c>
      <c r="B47" s="38">
        <f t="shared" si="32"/>
        <v>305.32033694344165</v>
      </c>
      <c r="C47" s="38">
        <f t="shared" si="32"/>
        <v>305.89957142857145</v>
      </c>
      <c r="D47" s="38">
        <f t="shared" si="32"/>
        <v>307.1644456886898</v>
      </c>
      <c r="E47" s="38">
        <f t="shared" si="35"/>
        <v>308.3726895734597</v>
      </c>
      <c r="F47" s="38">
        <f t="shared" si="35"/>
        <v>306.54577546296292</v>
      </c>
      <c r="G47" s="38">
        <f t="shared" si="33"/>
        <v>305.55740393626991</v>
      </c>
      <c r="H47" s="38">
        <f t="shared" si="33"/>
        <v>305.84260089686097</v>
      </c>
      <c r="I47" s="38">
        <f t="shared" si="33"/>
        <v>305.90661310259583</v>
      </c>
      <c r="J47" s="38">
        <f t="shared" si="33"/>
        <v>304.1894736842105</v>
      </c>
      <c r="K47" s="38">
        <f t="shared" si="33"/>
        <v>305.54552845528457</v>
      </c>
      <c r="L47" s="38">
        <f t="shared" si="33"/>
        <v>303.18224043715844</v>
      </c>
      <c r="M47" s="38">
        <f>M6/M27</f>
        <v>305.05475896168105</v>
      </c>
      <c r="N47" s="38">
        <f t="shared" si="34"/>
        <v>305.75223342227491</v>
      </c>
    </row>
    <row r="48" spans="1:14" x14ac:dyDescent="0.2">
      <c r="A48" s="14" t="s">
        <v>2</v>
      </c>
      <c r="B48" s="38">
        <f t="shared" si="32"/>
        <v>281.70731707317071</v>
      </c>
      <c r="C48" s="38">
        <f t="shared" si="32"/>
        <v>275</v>
      </c>
      <c r="D48" s="38">
        <f t="shared" si="32"/>
        <v>280.5</v>
      </c>
      <c r="E48" s="38">
        <f t="shared" si="35"/>
        <v>275</v>
      </c>
      <c r="F48" s="38">
        <f t="shared" si="35"/>
        <v>275</v>
      </c>
      <c r="G48" s="38">
        <f t="shared" si="33"/>
        <v>275</v>
      </c>
      <c r="H48" s="38">
        <f t="shared" si="33"/>
        <v>283.33333333333331</v>
      </c>
      <c r="I48" s="38">
        <f t="shared" si="33"/>
        <v>275</v>
      </c>
      <c r="J48" s="38">
        <f t="shared" si="33"/>
        <v>275</v>
      </c>
      <c r="K48" s="38">
        <f t="shared" si="33"/>
        <v>275</v>
      </c>
      <c r="L48" s="38">
        <f t="shared" si="33"/>
        <v>275</v>
      </c>
      <c r="M48" s="38">
        <f>M7/M28</f>
        <v>275</v>
      </c>
      <c r="N48" s="38">
        <f t="shared" si="34"/>
        <v>276.73137460650577</v>
      </c>
    </row>
    <row r="49" spans="1:14" x14ac:dyDescent="0.2">
      <c r="A49" s="14" t="s">
        <v>20</v>
      </c>
      <c r="B49" s="38" t="s">
        <v>51</v>
      </c>
      <c r="C49" s="38" t="s">
        <v>51</v>
      </c>
      <c r="D49" s="38" t="s">
        <v>51</v>
      </c>
      <c r="E49" s="38">
        <f t="shared" si="35"/>
        <v>291.87</v>
      </c>
      <c r="F49" s="38">
        <f t="shared" si="35"/>
        <v>291.87</v>
      </c>
      <c r="G49" s="38">
        <f>G8/G29</f>
        <v>281.52</v>
      </c>
      <c r="H49" s="38" t="s">
        <v>51</v>
      </c>
      <c r="I49" s="38" t="s">
        <v>51</v>
      </c>
      <c r="J49" s="38" t="s">
        <v>51</v>
      </c>
      <c r="K49" s="38" t="s">
        <v>51</v>
      </c>
      <c r="L49" s="38" t="s">
        <v>51</v>
      </c>
      <c r="M49" s="38" t="s">
        <v>51</v>
      </c>
      <c r="N49" s="38">
        <f t="shared" si="34"/>
        <v>216.315</v>
      </c>
    </row>
    <row r="50" spans="1:14" x14ac:dyDescent="0.2">
      <c r="A50" s="14" t="s">
        <v>3</v>
      </c>
      <c r="B50" s="38">
        <f t="shared" ref="B50:D51" si="36">B9/B30</f>
        <v>326.35858730158731</v>
      </c>
      <c r="C50" s="38">
        <f t="shared" si="36"/>
        <v>327.94845857418113</v>
      </c>
      <c r="D50" s="38">
        <f t="shared" si="36"/>
        <v>327.84443251533742</v>
      </c>
      <c r="E50" s="38">
        <f t="shared" si="35"/>
        <v>327.45475675675681</v>
      </c>
      <c r="F50" s="38">
        <f t="shared" si="35"/>
        <v>327.76897058823533</v>
      </c>
      <c r="G50" s="38">
        <f>G9/G30</f>
        <v>327.11033274956219</v>
      </c>
      <c r="H50" s="38">
        <f t="shared" ref="H50:K51" si="37">H9/H30</f>
        <v>329.2213960546282</v>
      </c>
      <c r="I50" s="38">
        <f t="shared" si="37"/>
        <v>328.67905594405596</v>
      </c>
      <c r="J50" s="38">
        <f t="shared" si="37"/>
        <v>325.98506976744187</v>
      </c>
      <c r="K50" s="38">
        <f t="shared" si="37"/>
        <v>326.84000000000003</v>
      </c>
      <c r="L50" s="38">
        <f>L9/L30</f>
        <v>329.27473170731707</v>
      </c>
      <c r="M50" s="38">
        <f>M9/M30</f>
        <v>325.83466887417222</v>
      </c>
      <c r="N50" s="38">
        <f t="shared" si="34"/>
        <v>327.5200876582719</v>
      </c>
    </row>
    <row r="51" spans="1:14" x14ac:dyDescent="0.2">
      <c r="A51" s="14" t="s">
        <v>4</v>
      </c>
      <c r="B51" s="38">
        <f t="shared" si="36"/>
        <v>290.86</v>
      </c>
      <c r="C51" s="38">
        <f t="shared" si="36"/>
        <v>290.86</v>
      </c>
      <c r="D51" s="38">
        <f t="shared" si="36"/>
        <v>318.56095238095236</v>
      </c>
      <c r="E51" s="38">
        <f t="shared" si="35"/>
        <v>290.85999999999996</v>
      </c>
      <c r="F51" s="38">
        <f t="shared" si="35"/>
        <v>290.85999999999996</v>
      </c>
      <c r="G51" s="38">
        <f>G10/G31</f>
        <v>290.86</v>
      </c>
      <c r="H51" s="38">
        <f t="shared" si="37"/>
        <v>290.86</v>
      </c>
      <c r="I51" s="38">
        <f t="shared" si="37"/>
        <v>290.85999999999996</v>
      </c>
      <c r="J51" s="38">
        <f t="shared" si="37"/>
        <v>290.86</v>
      </c>
      <c r="K51" s="38">
        <f t="shared" si="37"/>
        <v>303.50608695652176</v>
      </c>
      <c r="L51" s="38">
        <f>L10/L31</f>
        <v>396.62727272727267</v>
      </c>
      <c r="M51" s="38">
        <f>M10/M31</f>
        <v>290.85999999999996</v>
      </c>
      <c r="N51" s="38">
        <f t="shared" si="34"/>
        <v>296.91958333333326</v>
      </c>
    </row>
    <row r="52" spans="1:14" x14ac:dyDescent="0.2">
      <c r="A52" s="39" t="s">
        <v>22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s="2" customFormat="1" x14ac:dyDescent="0.2">
      <c r="A53" s="11" t="s">
        <v>5</v>
      </c>
      <c r="B53" s="12" t="s">
        <v>36</v>
      </c>
      <c r="C53" s="12" t="s">
        <v>37</v>
      </c>
      <c r="D53" s="12" t="s">
        <v>38</v>
      </c>
      <c r="E53" s="12" t="s">
        <v>39</v>
      </c>
      <c r="F53" s="12" t="s">
        <v>40</v>
      </c>
      <c r="G53" s="12" t="s">
        <v>41</v>
      </c>
      <c r="H53" s="12" t="s">
        <v>42</v>
      </c>
      <c r="I53" s="12" t="s">
        <v>43</v>
      </c>
      <c r="J53" s="12" t="s">
        <v>44</v>
      </c>
      <c r="K53" s="12" t="s">
        <v>45</v>
      </c>
      <c r="L53" s="12" t="s">
        <v>46</v>
      </c>
      <c r="M53" s="12" t="s">
        <v>47</v>
      </c>
      <c r="N53" s="12" t="s">
        <v>0</v>
      </c>
    </row>
    <row r="54" spans="1:14" x14ac:dyDescent="0.2">
      <c r="A54" s="14" t="s">
        <v>17</v>
      </c>
      <c r="B54" s="15">
        <v>4636.8</v>
      </c>
      <c r="C54" s="15">
        <v>1987.2</v>
      </c>
      <c r="D54" s="15">
        <v>4636.8</v>
      </c>
      <c r="E54" s="15">
        <v>3312</v>
      </c>
      <c r="F54" s="15">
        <v>10598.4</v>
      </c>
      <c r="G54" s="15">
        <v>3974.4</v>
      </c>
      <c r="H54" s="15">
        <v>4636.8</v>
      </c>
      <c r="I54" s="15">
        <v>1656</v>
      </c>
      <c r="J54" s="15">
        <v>1987.2</v>
      </c>
      <c r="K54" s="15">
        <v>1656</v>
      </c>
      <c r="L54" s="15">
        <v>2649.6</v>
      </c>
      <c r="M54" s="15">
        <v>0</v>
      </c>
      <c r="N54" s="15">
        <f t="shared" ref="N54:N61" si="38">SUM(B54:M54)</f>
        <v>41731.199999999997</v>
      </c>
    </row>
    <row r="55" spans="1:14" x14ac:dyDescent="0.2">
      <c r="A55" s="14" t="s">
        <v>18</v>
      </c>
      <c r="B55" s="15">
        <v>182244.8</v>
      </c>
      <c r="C55" s="15">
        <v>144594.59</v>
      </c>
      <c r="D55" s="15">
        <v>169596.1</v>
      </c>
      <c r="E55" s="15">
        <v>139673.14000000001</v>
      </c>
      <c r="F55" s="15">
        <v>186442.02</v>
      </c>
      <c r="G55" s="15">
        <v>158628.29</v>
      </c>
      <c r="H55" s="15">
        <v>216075.97</v>
      </c>
      <c r="I55" s="15">
        <v>205763.03</v>
      </c>
      <c r="J55" s="15">
        <v>220598.97</v>
      </c>
      <c r="K55" s="15">
        <v>177842.88</v>
      </c>
      <c r="L55" s="15">
        <v>176575.02</v>
      </c>
      <c r="M55" s="15">
        <v>194867.72</v>
      </c>
      <c r="N55" s="15">
        <f t="shared" si="38"/>
        <v>2172902.5300000003</v>
      </c>
    </row>
    <row r="56" spans="1:14" x14ac:dyDescent="0.2">
      <c r="A56" s="14" t="s">
        <v>19</v>
      </c>
      <c r="B56" s="15">
        <v>107481.08</v>
      </c>
      <c r="C56" s="15">
        <v>82485.48</v>
      </c>
      <c r="D56" s="15">
        <v>87841.68</v>
      </c>
      <c r="E56" s="15">
        <v>76415.12</v>
      </c>
      <c r="F56" s="15">
        <v>92840.8</v>
      </c>
      <c r="G56" s="15">
        <v>82485.48</v>
      </c>
      <c r="H56" s="15">
        <v>144260.32</v>
      </c>
      <c r="I56" s="15">
        <v>141760.76</v>
      </c>
      <c r="J56" s="15">
        <v>136047.48000000001</v>
      </c>
      <c r="K56" s="15">
        <v>141760.76</v>
      </c>
      <c r="L56" s="15">
        <v>132833.76</v>
      </c>
      <c r="M56" s="15">
        <v>139618.28</v>
      </c>
      <c r="N56" s="15">
        <f t="shared" si="38"/>
        <v>1365831</v>
      </c>
    </row>
    <row r="57" spans="1:14" x14ac:dyDescent="0.2">
      <c r="A57" s="14" t="s">
        <v>1</v>
      </c>
      <c r="B57" s="15">
        <v>2123031.4700000002</v>
      </c>
      <c r="C57" s="15">
        <v>1913352.19</v>
      </c>
      <c r="D57" s="15">
        <v>2314284.58</v>
      </c>
      <c r="E57" s="15">
        <v>1978930.19</v>
      </c>
      <c r="F57" s="15">
        <v>2223028.2200000002</v>
      </c>
      <c r="G57" s="15">
        <v>2386362.2999999998</v>
      </c>
      <c r="H57" s="15">
        <v>2377404.7000000002</v>
      </c>
      <c r="I57" s="15">
        <v>2196254.29</v>
      </c>
      <c r="J57" s="15">
        <v>2193693.29</v>
      </c>
      <c r="K57" s="15">
        <v>2392773.17</v>
      </c>
      <c r="L57" s="15">
        <v>2107810.5</v>
      </c>
      <c r="M57" s="15">
        <v>2366318.4300000002</v>
      </c>
      <c r="N57" s="15">
        <f t="shared" si="38"/>
        <v>26573243.329999998</v>
      </c>
    </row>
    <row r="58" spans="1:14" x14ac:dyDescent="0.2">
      <c r="A58" s="14" t="s">
        <v>2</v>
      </c>
      <c r="B58" s="15">
        <v>125925</v>
      </c>
      <c r="C58" s="15">
        <v>89060</v>
      </c>
      <c r="D58" s="15">
        <v>128115</v>
      </c>
      <c r="E58" s="15">
        <v>108040</v>
      </c>
      <c r="F58" s="15">
        <v>106945</v>
      </c>
      <c r="G58" s="15">
        <v>109500</v>
      </c>
      <c r="H58" s="15">
        <v>131400</v>
      </c>
      <c r="I58" s="15">
        <v>147825</v>
      </c>
      <c r="J58" s="15">
        <v>141985</v>
      </c>
      <c r="K58" s="15">
        <v>141255</v>
      </c>
      <c r="L58" s="15">
        <v>157315</v>
      </c>
      <c r="M58" s="15">
        <v>162425</v>
      </c>
      <c r="N58" s="15">
        <f t="shared" si="38"/>
        <v>1549790</v>
      </c>
    </row>
    <row r="59" spans="1:14" x14ac:dyDescent="0.2">
      <c r="A59" s="14" t="s">
        <v>20</v>
      </c>
      <c r="B59" s="15">
        <v>2134.1799999999998</v>
      </c>
      <c r="C59" s="15">
        <v>2479.87</v>
      </c>
      <c r="D59" s="15">
        <v>2094.84</v>
      </c>
      <c r="E59" s="15">
        <v>2538.88</v>
      </c>
      <c r="F59" s="15">
        <v>2115.54</v>
      </c>
      <c r="G59" s="15">
        <v>2154.88</v>
      </c>
      <c r="H59" s="15">
        <v>1382.76</v>
      </c>
      <c r="I59" s="15">
        <v>1461.44</v>
      </c>
      <c r="J59" s="15">
        <v>712.08</v>
      </c>
      <c r="K59" s="15">
        <v>1382.76</v>
      </c>
      <c r="L59" s="15">
        <v>712.08</v>
      </c>
      <c r="M59" s="15">
        <v>0</v>
      </c>
      <c r="N59" s="15">
        <f t="shared" si="38"/>
        <v>19169.310000000005</v>
      </c>
    </row>
    <row r="60" spans="1:14" x14ac:dyDescent="0.2">
      <c r="A60" s="14" t="s">
        <v>3</v>
      </c>
      <c r="B60" s="15">
        <v>2016689.87</v>
      </c>
      <c r="C60" s="15">
        <v>1847342.27</v>
      </c>
      <c r="D60" s="15">
        <v>2146956.2799999998</v>
      </c>
      <c r="E60" s="15">
        <v>1861650.88</v>
      </c>
      <c r="F60" s="15">
        <v>2185804.88</v>
      </c>
      <c r="G60" s="15">
        <v>2224737.29</v>
      </c>
      <c r="H60" s="15">
        <v>2196134.16</v>
      </c>
      <c r="I60" s="15">
        <v>1949791.84</v>
      </c>
      <c r="J60" s="15">
        <v>2035443.85</v>
      </c>
      <c r="K60" s="15">
        <v>2232012.06</v>
      </c>
      <c r="L60" s="15">
        <v>2113685.1</v>
      </c>
      <c r="M60" s="15">
        <v>2235966.42</v>
      </c>
      <c r="N60" s="15">
        <f t="shared" si="38"/>
        <v>25046214.899999999</v>
      </c>
    </row>
    <row r="61" spans="1:14" x14ac:dyDescent="0.2">
      <c r="A61" s="14" t="s">
        <v>4</v>
      </c>
      <c r="B61" s="15">
        <v>376330.23999999999</v>
      </c>
      <c r="C61" s="15">
        <v>371724.79999999999</v>
      </c>
      <c r="D61" s="15">
        <v>443109.12</v>
      </c>
      <c r="E61" s="15">
        <v>378304</v>
      </c>
      <c r="F61" s="15">
        <v>446727.67999999999</v>
      </c>
      <c r="G61" s="15">
        <v>446398.71999999997</v>
      </c>
      <c r="H61" s="15">
        <v>471070.71999999997</v>
      </c>
      <c r="I61" s="15">
        <v>420081.91999999998</v>
      </c>
      <c r="J61" s="15">
        <v>450346.23999999999</v>
      </c>
      <c r="K61" s="15">
        <v>499690.23999999999</v>
      </c>
      <c r="L61" s="15">
        <v>481926.40000000002</v>
      </c>
      <c r="M61" s="15">
        <v>424687.35999999999</v>
      </c>
      <c r="N61" s="15">
        <f t="shared" si="38"/>
        <v>5210397.4400000013</v>
      </c>
    </row>
    <row r="62" spans="1:14" x14ac:dyDescent="0.2">
      <c r="A62" s="16" t="s">
        <v>11</v>
      </c>
      <c r="B62" s="15">
        <f t="shared" ref="B62:N62" si="39">SUM(B54:B61)</f>
        <v>4938473.4400000013</v>
      </c>
      <c r="C62" s="15">
        <f t="shared" si="39"/>
        <v>4453026.4000000004</v>
      </c>
      <c r="D62" s="15">
        <f t="shared" si="39"/>
        <v>5296634.3999999994</v>
      </c>
      <c r="E62" s="15">
        <f t="shared" si="39"/>
        <v>4548864.21</v>
      </c>
      <c r="F62" s="15">
        <f t="shared" si="39"/>
        <v>5254502.54</v>
      </c>
      <c r="G62" s="15">
        <f t="shared" si="39"/>
        <v>5414241.3599999994</v>
      </c>
      <c r="H62" s="15">
        <f t="shared" si="39"/>
        <v>5542365.4299999997</v>
      </c>
      <c r="I62" s="15">
        <f t="shared" si="39"/>
        <v>5064594.28</v>
      </c>
      <c r="J62" s="15">
        <f t="shared" si="39"/>
        <v>5180814.1100000003</v>
      </c>
      <c r="K62" s="15">
        <f t="shared" si="39"/>
        <v>5588372.8700000001</v>
      </c>
      <c r="L62" s="15">
        <f t="shared" si="39"/>
        <v>5173507.4600000009</v>
      </c>
      <c r="M62" s="15">
        <f t="shared" si="39"/>
        <v>5523883.21</v>
      </c>
      <c r="N62" s="15">
        <f t="shared" si="39"/>
        <v>61979279.709999993</v>
      </c>
    </row>
    <row r="63" spans="1:14" x14ac:dyDescent="0.2">
      <c r="A63" s="28" t="s">
        <v>12</v>
      </c>
      <c r="B63" s="12" t="s">
        <v>36</v>
      </c>
      <c r="C63" s="12" t="s">
        <v>37</v>
      </c>
      <c r="D63" s="12" t="s">
        <v>38</v>
      </c>
      <c r="E63" s="12" t="s">
        <v>39</v>
      </c>
      <c r="F63" s="12" t="s">
        <v>40</v>
      </c>
      <c r="G63" s="12" t="s">
        <v>41</v>
      </c>
      <c r="H63" s="12" t="s">
        <v>42</v>
      </c>
      <c r="I63" s="12" t="s">
        <v>43</v>
      </c>
      <c r="J63" s="12" t="s">
        <v>44</v>
      </c>
      <c r="K63" s="12" t="s">
        <v>45</v>
      </c>
      <c r="L63" s="12" t="s">
        <v>46</v>
      </c>
      <c r="M63" s="12" t="s">
        <v>47</v>
      </c>
      <c r="N63" s="12" t="s">
        <v>0</v>
      </c>
    </row>
    <row r="64" spans="1:14" x14ac:dyDescent="0.2">
      <c r="A64" s="14" t="s">
        <v>17</v>
      </c>
      <c r="B64" s="29">
        <f t="shared" ref="B64:B71" si="40">B54/$B$62</f>
        <v>9.3891362509788024E-4</v>
      </c>
      <c r="C64" s="29">
        <f t="shared" ref="C64:C71" si="41">C54/$C$62</f>
        <v>4.4625830199434701E-4</v>
      </c>
      <c r="D64" s="29">
        <f t="shared" ref="D64:D71" si="42">D54/$D$62</f>
        <v>8.754238351810728E-4</v>
      </c>
      <c r="E64" s="29">
        <f t="shared" ref="E64:E71" si="43">E54/$E$62</f>
        <v>7.2809383773625544E-4</v>
      </c>
      <c r="F64" s="29">
        <f t="shared" ref="F64:F71" si="44">F54/$F$62</f>
        <v>2.017013012995898E-3</v>
      </c>
      <c r="G64" s="29">
        <f t="shared" ref="G64:G71" si="45">G54/$G$62</f>
        <v>7.3406406100817061E-4</v>
      </c>
      <c r="H64" s="29">
        <f t="shared" ref="H64:H71" si="46">H54/$H$62</f>
        <v>8.3661029907946736E-4</v>
      </c>
      <c r="I64" s="29">
        <f t="shared" ref="I64:I71" si="47">I54/$I$62</f>
        <v>3.2697584612838916E-4</v>
      </c>
      <c r="J64" s="29">
        <f t="shared" ref="J64:J71" si="48">J54/$J$62</f>
        <v>3.8356906034600033E-4</v>
      </c>
      <c r="K64" s="29">
        <f t="shared" ref="K64:K71" si="49">K54/$K$62</f>
        <v>2.9632954681493899E-4</v>
      </c>
      <c r="L64" s="29">
        <f t="shared" ref="L64:L71" si="50">L54/$L$62</f>
        <v>5.1214771032726013E-4</v>
      </c>
      <c r="M64" s="29">
        <v>0</v>
      </c>
      <c r="N64" s="29">
        <f t="shared" ref="N64:N71" si="51">N54/$N$62</f>
        <v>6.7330888960406734E-4</v>
      </c>
    </row>
    <row r="65" spans="1:14" x14ac:dyDescent="0.2">
      <c r="A65" s="14" t="s">
        <v>18</v>
      </c>
      <c r="B65" s="29">
        <f t="shared" si="40"/>
        <v>3.6903063712741144E-2</v>
      </c>
      <c r="C65" s="29">
        <f t="shared" si="41"/>
        <v>3.2471083036920687E-2</v>
      </c>
      <c r="D65" s="29">
        <f t="shared" si="42"/>
        <v>3.2019597199308303E-2</v>
      </c>
      <c r="E65" s="29">
        <f t="shared" si="43"/>
        <v>3.0705058131423098E-2</v>
      </c>
      <c r="F65" s="29">
        <f t="shared" si="44"/>
        <v>3.5482335117493345E-2</v>
      </c>
      <c r="G65" s="29">
        <f t="shared" si="45"/>
        <v>2.929834106989276E-2</v>
      </c>
      <c r="H65" s="29">
        <f t="shared" si="46"/>
        <v>3.8986236604034247E-2</v>
      </c>
      <c r="I65" s="29">
        <f t="shared" si="47"/>
        <v>4.0627742050840049E-2</v>
      </c>
      <c r="J65" s="29">
        <f t="shared" si="48"/>
        <v>4.2579981700984051E-2</v>
      </c>
      <c r="K65" s="29">
        <f t="shared" si="49"/>
        <v>3.1823731904990084E-2</v>
      </c>
      <c r="L65" s="29">
        <f t="shared" si="50"/>
        <v>3.4130620544229377E-2</v>
      </c>
      <c r="M65" s="29">
        <f t="shared" ref="M65:M71" si="52">M55/$M$62</f>
        <v>3.5277306306409038E-2</v>
      </c>
      <c r="N65" s="29">
        <f t="shared" si="51"/>
        <v>3.5058531499026359E-2</v>
      </c>
    </row>
    <row r="66" spans="1:14" x14ac:dyDescent="0.2">
      <c r="A66" s="14" t="s">
        <v>19</v>
      </c>
      <c r="B66" s="29">
        <f t="shared" si="40"/>
        <v>2.1764029169305397E-2</v>
      </c>
      <c r="C66" s="29">
        <f t="shared" si="41"/>
        <v>1.8523465299913781E-2</v>
      </c>
      <c r="D66" s="29">
        <f t="shared" si="42"/>
        <v>1.6584433314861226E-2</v>
      </c>
      <c r="E66" s="29">
        <f t="shared" si="43"/>
        <v>1.6798725236073821E-2</v>
      </c>
      <c r="F66" s="29">
        <f t="shared" si="44"/>
        <v>1.7668808663284043E-2</v>
      </c>
      <c r="G66" s="29">
        <f t="shared" si="45"/>
        <v>1.5234910029943698E-2</v>
      </c>
      <c r="H66" s="29">
        <f t="shared" si="46"/>
        <v>2.602865542195041E-2</v>
      </c>
      <c r="I66" s="29">
        <f t="shared" si="47"/>
        <v>2.7990546164736417E-2</v>
      </c>
      <c r="J66" s="29">
        <f t="shared" si="48"/>
        <v>2.6259865170109337E-2</v>
      </c>
      <c r="K66" s="29">
        <f t="shared" si="49"/>
        <v>2.5367090438974234E-2</v>
      </c>
      <c r="L66" s="29">
        <f t="shared" si="50"/>
        <v>2.5675764658122283E-2</v>
      </c>
      <c r="M66" s="29">
        <f t="shared" si="52"/>
        <v>2.5275385936336624E-2</v>
      </c>
      <c r="N66" s="29">
        <f t="shared" si="51"/>
        <v>2.2036896949927463E-2</v>
      </c>
    </row>
    <row r="67" spans="1:14" x14ac:dyDescent="0.2">
      <c r="A67" s="14" t="s">
        <v>1</v>
      </c>
      <c r="B67" s="29">
        <f t="shared" si="40"/>
        <v>0.429896302125298</v>
      </c>
      <c r="C67" s="29">
        <f t="shared" si="41"/>
        <v>0.42967456694170952</v>
      </c>
      <c r="D67" s="29">
        <f t="shared" si="42"/>
        <v>0.43693492984903776</v>
      </c>
      <c r="E67" s="29">
        <f t="shared" si="43"/>
        <v>0.4350383081670402</v>
      </c>
      <c r="F67" s="29">
        <f t="shared" si="44"/>
        <v>0.4230711096011765</v>
      </c>
      <c r="G67" s="29">
        <f t="shared" si="45"/>
        <v>0.44075654211322418</v>
      </c>
      <c r="H67" s="29">
        <f t="shared" si="46"/>
        <v>0.42895127180381543</v>
      </c>
      <c r="I67" s="29">
        <f t="shared" si="47"/>
        <v>0.43364861400111993</v>
      </c>
      <c r="J67" s="29">
        <f t="shared" si="48"/>
        <v>0.42342636570683673</v>
      </c>
      <c r="K67" s="29">
        <f t="shared" si="49"/>
        <v>0.42816992095232181</v>
      </c>
      <c r="L67" s="29">
        <f t="shared" si="50"/>
        <v>0.40742388337060592</v>
      </c>
      <c r="M67" s="29">
        <f t="shared" si="52"/>
        <v>0.4283795185452518</v>
      </c>
      <c r="N67" s="29">
        <f t="shared" si="51"/>
        <v>0.42874398434986266</v>
      </c>
    </row>
    <row r="68" spans="1:14" x14ac:dyDescent="0.2">
      <c r="A68" s="14" t="s">
        <v>2</v>
      </c>
      <c r="B68" s="29">
        <f t="shared" si="40"/>
        <v>2.5498770324458801E-2</v>
      </c>
      <c r="C68" s="29">
        <f t="shared" si="41"/>
        <v>1.9999881428953575E-2</v>
      </c>
      <c r="D68" s="29">
        <f t="shared" si="42"/>
        <v>2.4188001346666481E-2</v>
      </c>
      <c r="E68" s="29">
        <f t="shared" si="43"/>
        <v>2.3750983764802246E-2</v>
      </c>
      <c r="F68" s="29">
        <f t="shared" si="44"/>
        <v>2.0353020897007693E-2</v>
      </c>
      <c r="G68" s="29">
        <f t="shared" si="45"/>
        <v>2.022444008665325E-2</v>
      </c>
      <c r="H68" s="29">
        <f t="shared" si="46"/>
        <v>2.3708288754969376E-2</v>
      </c>
      <c r="I68" s="29">
        <f t="shared" si="47"/>
        <v>2.9187925394884739E-2</v>
      </c>
      <c r="J68" s="29">
        <f t="shared" si="48"/>
        <v>2.7405924432984528E-2</v>
      </c>
      <c r="K68" s="29">
        <f t="shared" si="49"/>
        <v>2.5276588245980801E-2</v>
      </c>
      <c r="L68" s="29">
        <f t="shared" si="50"/>
        <v>3.0407803838365388E-2</v>
      </c>
      <c r="M68" s="29">
        <f t="shared" si="52"/>
        <v>2.940413361853101E-2</v>
      </c>
      <c r="N68" s="29">
        <f t="shared" si="51"/>
        <v>2.5004969519675631E-2</v>
      </c>
    </row>
    <row r="69" spans="1:14" x14ac:dyDescent="0.2">
      <c r="A69" s="14" t="s">
        <v>20</v>
      </c>
      <c r="B69" s="29">
        <f t="shared" si="40"/>
        <v>4.3215378718327159E-4</v>
      </c>
      <c r="C69" s="29">
        <f t="shared" si="41"/>
        <v>5.5689541836087021E-4</v>
      </c>
      <c r="D69" s="29">
        <f t="shared" si="42"/>
        <v>3.9550398268002043E-4</v>
      </c>
      <c r="E69" s="29">
        <f t="shared" si="43"/>
        <v>5.581349283670968E-4</v>
      </c>
      <c r="F69" s="29">
        <f t="shared" si="44"/>
        <v>4.0261470689097813E-4</v>
      </c>
      <c r="G69" s="29">
        <f t="shared" si="45"/>
        <v>3.9800220505869735E-4</v>
      </c>
      <c r="H69" s="29">
        <f t="shared" si="46"/>
        <v>2.494891427611983E-4</v>
      </c>
      <c r="I69" s="29">
        <f t="shared" si="47"/>
        <v>2.8856013319195236E-4</v>
      </c>
      <c r="J69" s="29">
        <f t="shared" si="48"/>
        <v>1.3744557995731677E-4</v>
      </c>
      <c r="K69" s="29">
        <f t="shared" si="49"/>
        <v>2.4743517159047404E-4</v>
      </c>
      <c r="L69" s="29">
        <f t="shared" si="50"/>
        <v>1.3763969715045117E-4</v>
      </c>
      <c r="M69" s="29">
        <f t="shared" si="52"/>
        <v>0</v>
      </c>
      <c r="N69" s="29">
        <f t="shared" si="51"/>
        <v>3.0928578211448864E-4</v>
      </c>
    </row>
    <row r="70" spans="1:14" x14ac:dyDescent="0.2">
      <c r="A70" s="14" t="s">
        <v>3</v>
      </c>
      <c r="B70" s="29">
        <f t="shared" si="40"/>
        <v>0.40836300822547295</v>
      </c>
      <c r="C70" s="29">
        <f t="shared" si="41"/>
        <v>0.41485095844030923</v>
      </c>
      <c r="D70" s="29">
        <f t="shared" si="42"/>
        <v>0.40534349133102332</v>
      </c>
      <c r="E70" s="29">
        <f t="shared" si="43"/>
        <v>0.40925619980201605</v>
      </c>
      <c r="F70" s="29">
        <f t="shared" si="44"/>
        <v>0.41598702510095276</v>
      </c>
      <c r="G70" s="29">
        <f t="shared" si="45"/>
        <v>0.41090471260409422</v>
      </c>
      <c r="H70" s="29">
        <f t="shared" si="46"/>
        <v>0.39624492245001613</v>
      </c>
      <c r="I70" s="29">
        <f t="shared" si="47"/>
        <v>0.38498480474530727</v>
      </c>
      <c r="J70" s="29">
        <f t="shared" si="48"/>
        <v>0.39288108138664718</v>
      </c>
      <c r="K70" s="29">
        <f t="shared" si="49"/>
        <v>0.39940285158531308</v>
      </c>
      <c r="L70" s="29">
        <f t="shared" si="50"/>
        <v>0.40855939927454937</v>
      </c>
      <c r="M70" s="29">
        <f t="shared" si="52"/>
        <v>0.4047816246281572</v>
      </c>
      <c r="N70" s="29">
        <f t="shared" si="51"/>
        <v>0.40410625965953162</v>
      </c>
    </row>
    <row r="71" spans="1:14" x14ac:dyDescent="0.2">
      <c r="A71" s="14" t="s">
        <v>4</v>
      </c>
      <c r="B71" s="29">
        <f t="shared" si="40"/>
        <v>7.6203759030442395E-2</v>
      </c>
      <c r="C71" s="29">
        <f t="shared" si="41"/>
        <v>8.3476891131837885E-2</v>
      </c>
      <c r="D71" s="29">
        <f t="shared" si="42"/>
        <v>8.3658619141241855E-2</v>
      </c>
      <c r="E71" s="29">
        <f t="shared" si="43"/>
        <v>8.3164496132541177E-2</v>
      </c>
      <c r="F71" s="29">
        <f t="shared" si="44"/>
        <v>8.5018072900198846E-2</v>
      </c>
      <c r="G71" s="29">
        <f t="shared" si="45"/>
        <v>8.2448987830125109E-2</v>
      </c>
      <c r="H71" s="29">
        <f t="shared" si="46"/>
        <v>8.4994525523373873E-2</v>
      </c>
      <c r="I71" s="29">
        <f t="shared" si="47"/>
        <v>8.2944831663791227E-2</v>
      </c>
      <c r="J71" s="29">
        <f t="shared" si="48"/>
        <v>8.6925766962134832E-2</v>
      </c>
      <c r="K71" s="29">
        <f t="shared" si="49"/>
        <v>8.9416052154014547E-2</v>
      </c>
      <c r="L71" s="29">
        <f t="shared" si="50"/>
        <v>9.3152740906649809E-2</v>
      </c>
      <c r="M71" s="29">
        <f t="shared" si="52"/>
        <v>7.6882030965314346E-2</v>
      </c>
      <c r="N71" s="29">
        <f t="shared" si="51"/>
        <v>8.4066763350257756E-2</v>
      </c>
    </row>
    <row r="72" spans="1:14" ht="10.8" thickBot="1" x14ac:dyDescent="0.25">
      <c r="A72" s="30" t="s">
        <v>48</v>
      </c>
      <c r="B72" s="31">
        <f t="shared" ref="B72:K72" si="53">SUM(B64:B71)</f>
        <v>0.99999999999999989</v>
      </c>
      <c r="C72" s="31">
        <f t="shared" si="53"/>
        <v>0.99999999999999989</v>
      </c>
      <c r="D72" s="31">
        <f t="shared" si="53"/>
        <v>1</v>
      </c>
      <c r="E72" s="31">
        <f t="shared" si="53"/>
        <v>0.99999999999999989</v>
      </c>
      <c r="F72" s="31">
        <f t="shared" si="53"/>
        <v>1</v>
      </c>
      <c r="G72" s="31">
        <f t="shared" si="53"/>
        <v>1</v>
      </c>
      <c r="H72" s="31">
        <f t="shared" si="53"/>
        <v>1.0000000000000002</v>
      </c>
      <c r="I72" s="31">
        <f t="shared" si="53"/>
        <v>1</v>
      </c>
      <c r="J72" s="31">
        <f t="shared" si="53"/>
        <v>1</v>
      </c>
      <c r="K72" s="31">
        <f t="shared" si="53"/>
        <v>1</v>
      </c>
      <c r="L72" s="31">
        <f>SUM(L64:L71)</f>
        <v>0.99999999999999989</v>
      </c>
      <c r="M72" s="31">
        <f>SUM(M64:M71)</f>
        <v>1.0000000000000002</v>
      </c>
      <c r="N72" s="31">
        <f>SUM(N64:N71)</f>
        <v>1</v>
      </c>
    </row>
    <row r="73" spans="1:14" s="9" customFormat="1" x14ac:dyDescent="0.2">
      <c r="A73" s="34" t="s">
        <v>23</v>
      </c>
      <c r="B73" s="35">
        <f t="shared" ref="B73:N73" si="54">B62/B83</f>
        <v>363.06965446257914</v>
      </c>
      <c r="C73" s="35">
        <f t="shared" si="54"/>
        <v>362.59477241267001</v>
      </c>
      <c r="D73" s="35">
        <f t="shared" si="54"/>
        <v>363.20608928204069</v>
      </c>
      <c r="E73" s="35">
        <f t="shared" si="54"/>
        <v>363.70546174142481</v>
      </c>
      <c r="F73" s="35">
        <f t="shared" si="54"/>
        <v>363.3567899868612</v>
      </c>
      <c r="G73" s="35">
        <f t="shared" si="54"/>
        <v>363.71364772269243</v>
      </c>
      <c r="H73" s="35">
        <f t="shared" si="54"/>
        <v>362.91025602409638</v>
      </c>
      <c r="I73" s="35">
        <f t="shared" si="54"/>
        <v>362.71533911050636</v>
      </c>
      <c r="J73" s="35">
        <f t="shared" si="54"/>
        <v>361.86450443528673</v>
      </c>
      <c r="K73" s="35">
        <f t="shared" si="54"/>
        <v>362.316705783195</v>
      </c>
      <c r="L73" s="35">
        <f t="shared" si="54"/>
        <v>362.36656580514119</v>
      </c>
      <c r="M73" s="35">
        <f t="shared" si="54"/>
        <v>363.07895425266202</v>
      </c>
      <c r="N73" s="35">
        <f t="shared" si="54"/>
        <v>362.90396640259502</v>
      </c>
    </row>
    <row r="74" spans="1:14" x14ac:dyDescent="0.2">
      <c r="A74" s="16" t="s">
        <v>25</v>
      </c>
      <c r="B74" s="12" t="s">
        <v>36</v>
      </c>
      <c r="C74" s="12" t="s">
        <v>37</v>
      </c>
      <c r="D74" s="12" t="s">
        <v>38</v>
      </c>
      <c r="E74" s="12" t="s">
        <v>39</v>
      </c>
      <c r="F74" s="12" t="s">
        <v>40</v>
      </c>
      <c r="G74" s="12" t="s">
        <v>41</v>
      </c>
      <c r="H74" s="12" t="s">
        <v>42</v>
      </c>
      <c r="I74" s="12" t="s">
        <v>43</v>
      </c>
      <c r="J74" s="12" t="s">
        <v>44</v>
      </c>
      <c r="K74" s="12" t="s">
        <v>45</v>
      </c>
      <c r="L74" s="12" t="s">
        <v>46</v>
      </c>
      <c r="M74" s="12" t="s">
        <v>47</v>
      </c>
      <c r="N74" s="12" t="s">
        <v>0</v>
      </c>
    </row>
    <row r="75" spans="1:14" x14ac:dyDescent="0.2">
      <c r="A75" s="14" t="s">
        <v>17</v>
      </c>
      <c r="B75" s="17">
        <v>14</v>
      </c>
      <c r="C75" s="17">
        <v>6</v>
      </c>
      <c r="D75" s="17">
        <v>14</v>
      </c>
      <c r="E75" s="17">
        <v>10</v>
      </c>
      <c r="F75" s="17">
        <v>32</v>
      </c>
      <c r="G75" s="17">
        <v>12</v>
      </c>
      <c r="H75" s="17">
        <v>14</v>
      </c>
      <c r="I75" s="17">
        <v>5</v>
      </c>
      <c r="J75" s="17">
        <v>6</v>
      </c>
      <c r="K75" s="17">
        <v>5</v>
      </c>
      <c r="L75" s="17">
        <v>8</v>
      </c>
      <c r="M75" s="17">
        <v>0</v>
      </c>
      <c r="N75" s="17">
        <f t="shared" ref="N75:N82" si="55">SUM(B75:M75)</f>
        <v>126</v>
      </c>
    </row>
    <row r="76" spans="1:14" x14ac:dyDescent="0.2">
      <c r="A76" s="14" t="s">
        <v>18</v>
      </c>
      <c r="B76" s="17">
        <v>511</v>
      </c>
      <c r="C76" s="17">
        <v>402</v>
      </c>
      <c r="D76" s="17">
        <v>470</v>
      </c>
      <c r="E76" s="17">
        <v>388</v>
      </c>
      <c r="F76" s="17">
        <v>515</v>
      </c>
      <c r="G76" s="17">
        <v>438</v>
      </c>
      <c r="H76" s="17">
        <v>602</v>
      </c>
      <c r="I76" s="17">
        <v>578</v>
      </c>
      <c r="J76" s="17">
        <v>617</v>
      </c>
      <c r="K76" s="17">
        <v>497</v>
      </c>
      <c r="L76" s="17">
        <v>497</v>
      </c>
      <c r="M76" s="17">
        <v>546</v>
      </c>
      <c r="N76" s="17">
        <f t="shared" si="55"/>
        <v>6061</v>
      </c>
    </row>
    <row r="77" spans="1:14" x14ac:dyDescent="0.2">
      <c r="A77" s="14" t="s">
        <v>19</v>
      </c>
      <c r="B77" s="17">
        <v>297</v>
      </c>
      <c r="C77" s="17">
        <v>231</v>
      </c>
      <c r="D77" s="17">
        <v>246</v>
      </c>
      <c r="E77" s="17">
        <v>214</v>
      </c>
      <c r="F77" s="17">
        <v>258</v>
      </c>
      <c r="G77" s="17">
        <v>229</v>
      </c>
      <c r="H77" s="17">
        <v>404</v>
      </c>
      <c r="I77" s="17">
        <v>397</v>
      </c>
      <c r="J77" s="17">
        <v>381</v>
      </c>
      <c r="K77" s="17">
        <v>397</v>
      </c>
      <c r="L77" s="17">
        <v>372</v>
      </c>
      <c r="M77" s="17">
        <v>389</v>
      </c>
      <c r="N77" s="17">
        <f t="shared" si="55"/>
        <v>3815</v>
      </c>
    </row>
    <row r="78" spans="1:14" x14ac:dyDescent="0.2">
      <c r="A78" s="14" t="s">
        <v>1</v>
      </c>
      <c r="B78" s="17">
        <v>5806</v>
      </c>
      <c r="C78" s="17">
        <v>5241</v>
      </c>
      <c r="D78" s="17">
        <v>6324</v>
      </c>
      <c r="E78" s="17">
        <v>5402</v>
      </c>
      <c r="F78" s="17">
        <v>6068</v>
      </c>
      <c r="G78" s="17">
        <v>6518</v>
      </c>
      <c r="H78" s="17">
        <v>6506</v>
      </c>
      <c r="I78" s="17">
        <v>6002</v>
      </c>
      <c r="J78" s="17">
        <v>6004</v>
      </c>
      <c r="K78" s="17">
        <v>6542</v>
      </c>
      <c r="L78" s="17">
        <v>5766</v>
      </c>
      <c r="M78" s="17">
        <v>6463</v>
      </c>
      <c r="N78" s="17">
        <f t="shared" si="55"/>
        <v>72642</v>
      </c>
    </row>
    <row r="79" spans="1:14" x14ac:dyDescent="0.2">
      <c r="A79" s="14" t="s">
        <v>2</v>
      </c>
      <c r="B79" s="17">
        <v>345</v>
      </c>
      <c r="C79" s="17">
        <v>244</v>
      </c>
      <c r="D79" s="17">
        <v>347</v>
      </c>
      <c r="E79" s="17">
        <v>292</v>
      </c>
      <c r="F79" s="17">
        <v>291</v>
      </c>
      <c r="G79" s="17">
        <v>300</v>
      </c>
      <c r="H79" s="17">
        <v>360</v>
      </c>
      <c r="I79" s="17">
        <v>405</v>
      </c>
      <c r="J79" s="17">
        <v>389</v>
      </c>
      <c r="K79" s="17">
        <v>387</v>
      </c>
      <c r="L79" s="17">
        <v>429</v>
      </c>
      <c r="M79" s="17">
        <v>445</v>
      </c>
      <c r="N79" s="17">
        <f t="shared" si="55"/>
        <v>4234</v>
      </c>
    </row>
    <row r="80" spans="1:14" x14ac:dyDescent="0.2">
      <c r="A80" s="14" t="s">
        <v>20</v>
      </c>
      <c r="B80" s="17">
        <v>6</v>
      </c>
      <c r="C80" s="17">
        <v>7</v>
      </c>
      <c r="D80" s="17">
        <v>6</v>
      </c>
      <c r="E80" s="17">
        <v>7</v>
      </c>
      <c r="F80" s="17">
        <v>6</v>
      </c>
      <c r="G80" s="17">
        <v>6</v>
      </c>
      <c r="H80" s="17">
        <v>4</v>
      </c>
      <c r="I80" s="17">
        <v>4</v>
      </c>
      <c r="J80" s="17">
        <v>2</v>
      </c>
      <c r="K80" s="17">
        <v>4</v>
      </c>
      <c r="L80" s="17">
        <v>0</v>
      </c>
      <c r="M80" s="17">
        <v>0</v>
      </c>
      <c r="N80" s="17">
        <f t="shared" si="55"/>
        <v>52</v>
      </c>
    </row>
    <row r="81" spans="1:14" x14ac:dyDescent="0.2">
      <c r="A81" s="14" t="s">
        <v>3</v>
      </c>
      <c r="B81" s="17">
        <v>5479</v>
      </c>
      <c r="C81" s="17">
        <v>5025</v>
      </c>
      <c r="D81" s="17">
        <v>5829</v>
      </c>
      <c r="E81" s="17">
        <v>5044</v>
      </c>
      <c r="F81" s="17">
        <v>5935</v>
      </c>
      <c r="G81" s="17">
        <v>6026</v>
      </c>
      <c r="H81" s="17">
        <v>5959</v>
      </c>
      <c r="I81" s="17">
        <v>5295</v>
      </c>
      <c r="J81" s="17">
        <v>5551</v>
      </c>
      <c r="K81" s="17">
        <v>6077</v>
      </c>
      <c r="L81" s="17">
        <v>5740</v>
      </c>
      <c r="M81" s="17">
        <v>6080</v>
      </c>
      <c r="N81" s="17">
        <f t="shared" si="55"/>
        <v>68040</v>
      </c>
    </row>
    <row r="82" spans="1:14" x14ac:dyDescent="0.2">
      <c r="A82" s="14" t="s">
        <v>4</v>
      </c>
      <c r="B82" s="17">
        <v>1144</v>
      </c>
      <c r="C82" s="17">
        <v>1125</v>
      </c>
      <c r="D82" s="17">
        <v>1347</v>
      </c>
      <c r="E82" s="17">
        <v>1150</v>
      </c>
      <c r="F82" s="17">
        <v>1356</v>
      </c>
      <c r="G82" s="17">
        <v>1357</v>
      </c>
      <c r="H82" s="17">
        <v>1423</v>
      </c>
      <c r="I82" s="17">
        <v>1277</v>
      </c>
      <c r="J82" s="17">
        <v>1367</v>
      </c>
      <c r="K82" s="17">
        <v>1515</v>
      </c>
      <c r="L82" s="17">
        <v>1465</v>
      </c>
      <c r="M82" s="17">
        <v>1291</v>
      </c>
      <c r="N82" s="17">
        <f t="shared" si="55"/>
        <v>15817</v>
      </c>
    </row>
    <row r="83" spans="1:14" x14ac:dyDescent="0.2">
      <c r="A83" s="16" t="s">
        <v>13</v>
      </c>
      <c r="B83" s="17">
        <f t="shared" ref="B83:N83" si="56">SUM(B75:B82)</f>
        <v>13602</v>
      </c>
      <c r="C83" s="17">
        <f t="shared" si="56"/>
        <v>12281</v>
      </c>
      <c r="D83" s="17">
        <f t="shared" si="56"/>
        <v>14583</v>
      </c>
      <c r="E83" s="17">
        <f t="shared" si="56"/>
        <v>12507</v>
      </c>
      <c r="F83" s="17">
        <f t="shared" si="56"/>
        <v>14461</v>
      </c>
      <c r="G83" s="17">
        <f t="shared" si="56"/>
        <v>14886</v>
      </c>
      <c r="H83" s="17">
        <f t="shared" si="56"/>
        <v>15272</v>
      </c>
      <c r="I83" s="17">
        <f t="shared" si="56"/>
        <v>13963</v>
      </c>
      <c r="J83" s="17">
        <f t="shared" si="56"/>
        <v>14317</v>
      </c>
      <c r="K83" s="17">
        <f t="shared" si="56"/>
        <v>15424</v>
      </c>
      <c r="L83" s="17">
        <f t="shared" si="56"/>
        <v>14277</v>
      </c>
      <c r="M83" s="17">
        <f t="shared" si="56"/>
        <v>15214</v>
      </c>
      <c r="N83" s="17">
        <f t="shared" si="56"/>
        <v>170787</v>
      </c>
    </row>
    <row r="84" spans="1:14" x14ac:dyDescent="0.2">
      <c r="A84" s="28" t="s">
        <v>15</v>
      </c>
      <c r="B84" s="12" t="s">
        <v>36</v>
      </c>
      <c r="C84" s="12" t="s">
        <v>37</v>
      </c>
      <c r="D84" s="12" t="s">
        <v>38</v>
      </c>
      <c r="E84" s="12" t="s">
        <v>39</v>
      </c>
      <c r="F84" s="12" t="s">
        <v>40</v>
      </c>
      <c r="G84" s="12" t="s">
        <v>41</v>
      </c>
      <c r="H84" s="12" t="s">
        <v>42</v>
      </c>
      <c r="I84" s="12" t="s">
        <v>43</v>
      </c>
      <c r="J84" s="12" t="s">
        <v>44</v>
      </c>
      <c r="K84" s="12" t="s">
        <v>45</v>
      </c>
      <c r="L84" s="12" t="s">
        <v>46</v>
      </c>
      <c r="M84" s="12" t="s">
        <v>47</v>
      </c>
      <c r="N84" s="12" t="s">
        <v>0</v>
      </c>
    </row>
    <row r="85" spans="1:14" x14ac:dyDescent="0.2">
      <c r="A85" s="14" t="s">
        <v>17</v>
      </c>
      <c r="B85" s="29">
        <f t="shared" ref="B85:B92" si="57">B75/$B$83</f>
        <v>1.0292604028819291E-3</v>
      </c>
      <c r="C85" s="29">
        <f t="shared" ref="C85:C92" si="58">C75/$C$83</f>
        <v>4.8855956355345657E-4</v>
      </c>
      <c r="D85" s="29">
        <f t="shared" ref="D85:D92" si="59">D75/$D$83</f>
        <v>9.6002194335870531E-4</v>
      </c>
      <c r="E85" s="29">
        <f t="shared" ref="E85:E92" si="60">E75/$E$83</f>
        <v>7.9955225073958581E-4</v>
      </c>
      <c r="F85" s="29">
        <f t="shared" ref="F85:F92" si="61">F75/$F$83</f>
        <v>2.2128483507364636E-3</v>
      </c>
      <c r="G85" s="29">
        <f t="shared" ref="G85:G92" si="62">G75/$G$83</f>
        <v>8.0612656187021366E-4</v>
      </c>
      <c r="H85" s="29">
        <f t="shared" ref="H85:H92" si="63">H75/$H$83</f>
        <v>9.1671031953902572E-4</v>
      </c>
      <c r="I85" s="29">
        <f t="shared" ref="I85:I92" si="64">I75/$I$83</f>
        <v>3.5808923583757074E-4</v>
      </c>
      <c r="J85" s="29">
        <f t="shared" ref="J85:J92" si="65">J75/$J$83</f>
        <v>4.1908220996018719E-4</v>
      </c>
      <c r="K85" s="29">
        <f t="shared" ref="K85:K92" si="66">K75/$K$83</f>
        <v>3.2417012448132779E-4</v>
      </c>
      <c r="L85" s="29">
        <f t="shared" ref="L85:L92" si="67">L75/$L$83</f>
        <v>5.6034180850318693E-4</v>
      </c>
      <c r="M85" s="29">
        <v>0</v>
      </c>
      <c r="N85" s="29">
        <f t="shared" ref="N85:N92" si="68">N75/$N$83</f>
        <v>7.377610708074971E-4</v>
      </c>
    </row>
    <row r="86" spans="1:14" x14ac:dyDescent="0.2">
      <c r="A86" s="14" t="s">
        <v>18</v>
      </c>
      <c r="B86" s="29">
        <f t="shared" si="57"/>
        <v>3.7568004705190415E-2</v>
      </c>
      <c r="C86" s="29">
        <f t="shared" si="58"/>
        <v>3.2733490758081588E-2</v>
      </c>
      <c r="D86" s="29">
        <f t="shared" si="59"/>
        <v>3.222930809847082E-2</v>
      </c>
      <c r="E86" s="29">
        <f t="shared" si="60"/>
        <v>3.1022627328695929E-2</v>
      </c>
      <c r="F86" s="29">
        <f t="shared" si="61"/>
        <v>3.5613028144664959E-2</v>
      </c>
      <c r="G86" s="29">
        <f t="shared" si="62"/>
        <v>2.9423619508262798E-2</v>
      </c>
      <c r="H86" s="29">
        <f t="shared" si="63"/>
        <v>3.9418543740178107E-2</v>
      </c>
      <c r="I86" s="29">
        <f t="shared" si="64"/>
        <v>4.1395115662823175E-2</v>
      </c>
      <c r="J86" s="29">
        <f t="shared" si="65"/>
        <v>4.3095620590905916E-2</v>
      </c>
      <c r="K86" s="29">
        <f t="shared" si="66"/>
        <v>3.222251037344398E-2</v>
      </c>
      <c r="L86" s="29">
        <f t="shared" si="67"/>
        <v>3.4811234853260486E-2</v>
      </c>
      <c r="M86" s="29">
        <f t="shared" ref="M86:M92" si="69">M76/$M$83</f>
        <v>3.5887997896674115E-2</v>
      </c>
      <c r="N86" s="29">
        <f t="shared" si="68"/>
        <v>3.548864960447809E-2</v>
      </c>
    </row>
    <row r="87" spans="1:14" x14ac:dyDescent="0.2">
      <c r="A87" s="14" t="s">
        <v>19</v>
      </c>
      <c r="B87" s="29">
        <f t="shared" si="57"/>
        <v>2.1835024261138068E-2</v>
      </c>
      <c r="C87" s="29">
        <f t="shared" si="58"/>
        <v>1.8809543196808078E-2</v>
      </c>
      <c r="D87" s="29">
        <f t="shared" si="59"/>
        <v>1.6868957004731535E-2</v>
      </c>
      <c r="E87" s="29">
        <f t="shared" si="60"/>
        <v>1.7110418165827136E-2</v>
      </c>
      <c r="F87" s="29">
        <f t="shared" si="61"/>
        <v>1.7841089827812739E-2</v>
      </c>
      <c r="G87" s="29">
        <f t="shared" si="62"/>
        <v>1.5383581889023243E-2</v>
      </c>
      <c r="H87" s="29">
        <f t="shared" si="63"/>
        <v>2.645364064955474E-2</v>
      </c>
      <c r="I87" s="29">
        <f t="shared" si="64"/>
        <v>2.8432285325503116E-2</v>
      </c>
      <c r="J87" s="29">
        <f t="shared" si="65"/>
        <v>2.6611720332471885E-2</v>
      </c>
      <c r="K87" s="29">
        <f t="shared" si="66"/>
        <v>2.5739107883817426E-2</v>
      </c>
      <c r="L87" s="29">
        <f t="shared" si="67"/>
        <v>2.6055894095398192E-2</v>
      </c>
      <c r="M87" s="29">
        <f t="shared" si="69"/>
        <v>2.5568555278033391E-2</v>
      </c>
      <c r="N87" s="29">
        <f t="shared" si="68"/>
        <v>2.2337765755004773E-2</v>
      </c>
    </row>
    <row r="88" spans="1:14" x14ac:dyDescent="0.2">
      <c r="A88" s="14" t="s">
        <v>1</v>
      </c>
      <c r="B88" s="29">
        <f t="shared" si="57"/>
        <v>0.42684899279517718</v>
      </c>
      <c r="C88" s="29">
        <f t="shared" si="58"/>
        <v>0.4267567787639443</v>
      </c>
      <c r="D88" s="29">
        <f t="shared" si="59"/>
        <v>0.43365562641431804</v>
      </c>
      <c r="E88" s="29">
        <f t="shared" si="60"/>
        <v>0.43191812584952427</v>
      </c>
      <c r="F88" s="29">
        <f t="shared" si="61"/>
        <v>0.41961136850840192</v>
      </c>
      <c r="G88" s="29">
        <f t="shared" si="62"/>
        <v>0.43786107752250436</v>
      </c>
      <c r="H88" s="29">
        <f t="shared" si="63"/>
        <v>0.42600838135149294</v>
      </c>
      <c r="I88" s="29">
        <f t="shared" si="64"/>
        <v>0.42985031869941992</v>
      </c>
      <c r="J88" s="29">
        <f t="shared" si="65"/>
        <v>0.41936159810016066</v>
      </c>
      <c r="K88" s="29">
        <f t="shared" si="66"/>
        <v>0.42414419087136929</v>
      </c>
      <c r="L88" s="29">
        <f t="shared" si="67"/>
        <v>0.40386635847867197</v>
      </c>
      <c r="M88" s="29">
        <f t="shared" si="69"/>
        <v>0.42480609964506377</v>
      </c>
      <c r="N88" s="29">
        <f t="shared" si="68"/>
        <v>0.42533682306030318</v>
      </c>
    </row>
    <row r="89" spans="1:14" x14ac:dyDescent="0.2">
      <c r="A89" s="14" t="s">
        <v>2</v>
      </c>
      <c r="B89" s="29">
        <f t="shared" si="57"/>
        <v>2.5363917071018968E-2</v>
      </c>
      <c r="C89" s="29">
        <f t="shared" si="58"/>
        <v>1.9868088917840566E-2</v>
      </c>
      <c r="D89" s="29">
        <f t="shared" si="59"/>
        <v>2.3794829596105054E-2</v>
      </c>
      <c r="E89" s="29">
        <f t="shared" si="60"/>
        <v>2.3346925721595906E-2</v>
      </c>
      <c r="F89" s="29">
        <f t="shared" si="61"/>
        <v>2.0123089689509717E-2</v>
      </c>
      <c r="G89" s="29">
        <f t="shared" si="62"/>
        <v>2.015316404675534E-2</v>
      </c>
      <c r="H89" s="29">
        <f t="shared" si="63"/>
        <v>2.3572551073860661E-2</v>
      </c>
      <c r="I89" s="29">
        <f t="shared" si="64"/>
        <v>2.9005228102843228E-2</v>
      </c>
      <c r="J89" s="29">
        <f t="shared" si="65"/>
        <v>2.7170496612418802E-2</v>
      </c>
      <c r="K89" s="29">
        <f t="shared" si="66"/>
        <v>2.5090767634854773E-2</v>
      </c>
      <c r="L89" s="29">
        <f t="shared" si="67"/>
        <v>3.0048329480983401E-2</v>
      </c>
      <c r="M89" s="29">
        <f t="shared" si="69"/>
        <v>2.9249375575128172E-2</v>
      </c>
      <c r="N89" s="29">
        <f t="shared" si="68"/>
        <v>2.4791114077769384E-2</v>
      </c>
    </row>
    <row r="90" spans="1:14" x14ac:dyDescent="0.2">
      <c r="A90" s="14" t="s">
        <v>20</v>
      </c>
      <c r="B90" s="29">
        <f t="shared" si="57"/>
        <v>4.4111160123511248E-4</v>
      </c>
      <c r="C90" s="29">
        <f t="shared" si="58"/>
        <v>5.6998615747903261E-4</v>
      </c>
      <c r="D90" s="29">
        <f t="shared" si="59"/>
        <v>4.1143797572515943E-4</v>
      </c>
      <c r="E90" s="29">
        <f t="shared" si="60"/>
        <v>5.5968657551771009E-4</v>
      </c>
      <c r="F90" s="29">
        <f t="shared" si="61"/>
        <v>4.1490906576308691E-4</v>
      </c>
      <c r="G90" s="29">
        <f t="shared" si="62"/>
        <v>4.0306328093510683E-4</v>
      </c>
      <c r="H90" s="29">
        <f t="shared" si="63"/>
        <v>2.6191723415400735E-4</v>
      </c>
      <c r="I90" s="29">
        <f t="shared" si="64"/>
        <v>2.8647138867005659E-4</v>
      </c>
      <c r="J90" s="29">
        <f t="shared" si="65"/>
        <v>1.3969406998672905E-4</v>
      </c>
      <c r="K90" s="29">
        <f t="shared" si="66"/>
        <v>2.5933609958506224E-4</v>
      </c>
      <c r="L90" s="29">
        <f t="shared" si="67"/>
        <v>0</v>
      </c>
      <c r="M90" s="29">
        <f t="shared" si="69"/>
        <v>0</v>
      </c>
      <c r="N90" s="29">
        <f t="shared" si="68"/>
        <v>3.0447282287293529E-4</v>
      </c>
    </row>
    <row r="91" spans="1:14" x14ac:dyDescent="0.2">
      <c r="A91" s="14" t="s">
        <v>3</v>
      </c>
      <c r="B91" s="29">
        <f t="shared" si="57"/>
        <v>0.40280841052786354</v>
      </c>
      <c r="C91" s="29">
        <f t="shared" si="58"/>
        <v>0.40916863447601987</v>
      </c>
      <c r="D91" s="29">
        <f t="shared" si="59"/>
        <v>0.39971199341699237</v>
      </c>
      <c r="E91" s="29">
        <f t="shared" si="60"/>
        <v>0.40329415527304707</v>
      </c>
      <c r="F91" s="29">
        <f t="shared" si="61"/>
        <v>0.41041421755065349</v>
      </c>
      <c r="G91" s="29">
        <f t="shared" si="62"/>
        <v>0.40480988848582561</v>
      </c>
      <c r="H91" s="29">
        <f t="shared" si="63"/>
        <v>0.3901911995809324</v>
      </c>
      <c r="I91" s="29">
        <f t="shared" si="64"/>
        <v>0.37921650075198737</v>
      </c>
      <c r="J91" s="29">
        <f t="shared" si="65"/>
        <v>0.3877208912481665</v>
      </c>
      <c r="K91" s="29">
        <f t="shared" si="66"/>
        <v>0.3939963692946058</v>
      </c>
      <c r="L91" s="29">
        <f t="shared" si="67"/>
        <v>0.40204524760103666</v>
      </c>
      <c r="M91" s="29">
        <f t="shared" si="69"/>
        <v>0.39963191797029052</v>
      </c>
      <c r="N91" s="29">
        <f t="shared" si="68"/>
        <v>0.39839097823604841</v>
      </c>
    </row>
    <row r="92" spans="1:14" x14ac:dyDescent="0.2">
      <c r="A92" s="14" t="s">
        <v>4</v>
      </c>
      <c r="B92" s="29">
        <f t="shared" si="57"/>
        <v>8.4105278635494773E-2</v>
      </c>
      <c r="C92" s="29">
        <f t="shared" si="58"/>
        <v>9.16049181662731E-2</v>
      </c>
      <c r="D92" s="29">
        <f t="shared" si="59"/>
        <v>9.2367825550298294E-2</v>
      </c>
      <c r="E92" s="29">
        <f t="shared" si="60"/>
        <v>9.1948508835052373E-2</v>
      </c>
      <c r="F92" s="29">
        <f t="shared" si="61"/>
        <v>9.3769448862457638E-2</v>
      </c>
      <c r="G92" s="29">
        <f t="shared" si="62"/>
        <v>9.1159478704823327E-2</v>
      </c>
      <c r="H92" s="29">
        <f t="shared" si="63"/>
        <v>9.3177056050288115E-2</v>
      </c>
      <c r="I92" s="29">
        <f t="shared" si="64"/>
        <v>9.1455990832915557E-2</v>
      </c>
      <c r="J92" s="29">
        <f t="shared" si="65"/>
        <v>9.5480896835929321E-2</v>
      </c>
      <c r="K92" s="29">
        <f t="shared" si="66"/>
        <v>9.8223547717842322E-2</v>
      </c>
      <c r="L92" s="29">
        <f t="shared" si="67"/>
        <v>0.10261259368214611</v>
      </c>
      <c r="M92" s="29">
        <f t="shared" si="69"/>
        <v>8.4856053634810039E-2</v>
      </c>
      <c r="N92" s="29">
        <f t="shared" si="68"/>
        <v>9.2612435372715726E-2</v>
      </c>
    </row>
    <row r="93" spans="1:14" s="4" customFormat="1" ht="12.6" customHeight="1" x14ac:dyDescent="0.2">
      <c r="A93" s="23" t="s">
        <v>48</v>
      </c>
      <c r="B93" s="46">
        <f t="shared" ref="B93:K93" si="70">SUM(B85:B92)</f>
        <v>1</v>
      </c>
      <c r="C93" s="46">
        <f t="shared" si="70"/>
        <v>1</v>
      </c>
      <c r="D93" s="46">
        <f t="shared" si="70"/>
        <v>1</v>
      </c>
      <c r="E93" s="46">
        <f t="shared" si="70"/>
        <v>0.99999999999999989</v>
      </c>
      <c r="F93" s="46">
        <f t="shared" si="70"/>
        <v>1</v>
      </c>
      <c r="G93" s="46">
        <f t="shared" si="70"/>
        <v>1</v>
      </c>
      <c r="H93" s="46">
        <f t="shared" si="70"/>
        <v>1</v>
      </c>
      <c r="I93" s="46">
        <f t="shared" si="70"/>
        <v>1</v>
      </c>
      <c r="J93" s="46">
        <f t="shared" si="70"/>
        <v>1</v>
      </c>
      <c r="K93" s="46">
        <f t="shared" si="70"/>
        <v>1</v>
      </c>
      <c r="L93" s="46">
        <f>SUM(L85:L92)</f>
        <v>1</v>
      </c>
      <c r="M93" s="46">
        <f>SUM(M85:M92)</f>
        <v>1</v>
      </c>
      <c r="N93" s="46">
        <f>SUM(N85:N92)</f>
        <v>0.99999999999999989</v>
      </c>
    </row>
    <row r="94" spans="1:14" x14ac:dyDescent="0.2">
      <c r="A94" s="16" t="s">
        <v>23</v>
      </c>
      <c r="B94" s="12" t="s">
        <v>36</v>
      </c>
      <c r="C94" s="12" t="s">
        <v>37</v>
      </c>
      <c r="D94" s="12" t="s">
        <v>38</v>
      </c>
      <c r="E94" s="12" t="s">
        <v>39</v>
      </c>
      <c r="F94" s="12" t="s">
        <v>40</v>
      </c>
      <c r="G94" s="12" t="s">
        <v>41</v>
      </c>
      <c r="H94" s="12" t="s">
        <v>42</v>
      </c>
      <c r="I94" s="12" t="s">
        <v>43</v>
      </c>
      <c r="J94" s="12" t="s">
        <v>44</v>
      </c>
      <c r="K94" s="12" t="s">
        <v>45</v>
      </c>
      <c r="L94" s="12" t="s">
        <v>46</v>
      </c>
      <c r="M94" s="12" t="s">
        <v>47</v>
      </c>
      <c r="N94" s="12" t="s">
        <v>0</v>
      </c>
    </row>
    <row r="95" spans="1:14" x14ac:dyDescent="0.2">
      <c r="A95" s="14" t="s">
        <v>17</v>
      </c>
      <c r="B95" s="38">
        <f t="shared" ref="B95:L95" si="71">B54/B75</f>
        <v>331.2</v>
      </c>
      <c r="C95" s="38">
        <f t="shared" si="71"/>
        <v>331.2</v>
      </c>
      <c r="D95" s="38">
        <f t="shared" si="71"/>
        <v>331.2</v>
      </c>
      <c r="E95" s="38">
        <f t="shared" si="71"/>
        <v>331.2</v>
      </c>
      <c r="F95" s="38">
        <f t="shared" si="71"/>
        <v>331.2</v>
      </c>
      <c r="G95" s="38">
        <f t="shared" si="71"/>
        <v>331.2</v>
      </c>
      <c r="H95" s="38">
        <f t="shared" si="71"/>
        <v>331.2</v>
      </c>
      <c r="I95" s="38">
        <f t="shared" si="71"/>
        <v>331.2</v>
      </c>
      <c r="J95" s="38">
        <f t="shared" si="71"/>
        <v>331.2</v>
      </c>
      <c r="K95" s="38">
        <f t="shared" si="71"/>
        <v>331.2</v>
      </c>
      <c r="L95" s="38">
        <f t="shared" si="71"/>
        <v>331.2</v>
      </c>
      <c r="M95" s="38" t="s">
        <v>51</v>
      </c>
      <c r="N95" s="38">
        <f t="shared" ref="N95:N102" si="72">N54/N75</f>
        <v>331.2</v>
      </c>
    </row>
    <row r="96" spans="1:14" x14ac:dyDescent="0.2">
      <c r="A96" s="14" t="s">
        <v>18</v>
      </c>
      <c r="B96" s="38">
        <f t="shared" ref="B96:L96" si="73">B55/B76</f>
        <v>356.64344422700583</v>
      </c>
      <c r="C96" s="38">
        <f t="shared" si="73"/>
        <v>359.68803482587066</v>
      </c>
      <c r="D96" s="38">
        <f t="shared" si="73"/>
        <v>360.84276595744683</v>
      </c>
      <c r="E96" s="38">
        <f t="shared" si="73"/>
        <v>359.98231958762892</v>
      </c>
      <c r="F96" s="38">
        <f t="shared" si="73"/>
        <v>362.02333980582523</v>
      </c>
      <c r="G96" s="38">
        <f t="shared" si="73"/>
        <v>362.16504566210045</v>
      </c>
      <c r="H96" s="38">
        <f t="shared" si="73"/>
        <v>358.93018272425252</v>
      </c>
      <c r="I96" s="38">
        <f t="shared" si="73"/>
        <v>355.99140138408302</v>
      </c>
      <c r="J96" s="38">
        <f t="shared" si="73"/>
        <v>357.53479740680712</v>
      </c>
      <c r="K96" s="38">
        <f t="shared" si="73"/>
        <v>357.83275653923545</v>
      </c>
      <c r="L96" s="38">
        <f t="shared" si="73"/>
        <v>355.28173038229374</v>
      </c>
      <c r="M96" s="38">
        <f>M55/M76</f>
        <v>356.90058608058609</v>
      </c>
      <c r="N96" s="38">
        <f t="shared" si="72"/>
        <v>358.505614585052</v>
      </c>
    </row>
    <row r="97" spans="1:14" x14ac:dyDescent="0.2">
      <c r="A97" s="14" t="s">
        <v>19</v>
      </c>
      <c r="B97" s="38">
        <f t="shared" ref="B97:L97" si="74">B56/B77</f>
        <v>361.88915824915824</v>
      </c>
      <c r="C97" s="38">
        <f t="shared" si="74"/>
        <v>357.08</v>
      </c>
      <c r="D97" s="38">
        <f t="shared" si="74"/>
        <v>357.08</v>
      </c>
      <c r="E97" s="38">
        <f t="shared" si="74"/>
        <v>357.08</v>
      </c>
      <c r="F97" s="38">
        <f t="shared" si="74"/>
        <v>359.8480620155039</v>
      </c>
      <c r="G97" s="38">
        <f t="shared" si="74"/>
        <v>360.19860262008734</v>
      </c>
      <c r="H97" s="38">
        <f t="shared" si="74"/>
        <v>357.08000000000004</v>
      </c>
      <c r="I97" s="38">
        <f t="shared" si="74"/>
        <v>357.08000000000004</v>
      </c>
      <c r="J97" s="38">
        <f t="shared" si="74"/>
        <v>357.08000000000004</v>
      </c>
      <c r="K97" s="38">
        <f t="shared" si="74"/>
        <v>357.08000000000004</v>
      </c>
      <c r="L97" s="38">
        <f t="shared" si="74"/>
        <v>357.08000000000004</v>
      </c>
      <c r="M97" s="38">
        <f>M56/M77</f>
        <v>358.91588688946013</v>
      </c>
      <c r="N97" s="38">
        <f t="shared" si="72"/>
        <v>358.01598951507208</v>
      </c>
    </row>
    <row r="98" spans="1:14" x14ac:dyDescent="0.2">
      <c r="A98" s="14" t="s">
        <v>1</v>
      </c>
      <c r="B98" s="38">
        <f t="shared" ref="B98:L98" si="75">B57/B78</f>
        <v>365.66163796073033</v>
      </c>
      <c r="C98" s="38">
        <f t="shared" si="75"/>
        <v>365.0738771226865</v>
      </c>
      <c r="D98" s="38">
        <f t="shared" si="75"/>
        <v>365.95265338393421</v>
      </c>
      <c r="E98" s="38">
        <f t="shared" si="75"/>
        <v>366.33287486116251</v>
      </c>
      <c r="F98" s="38">
        <f t="shared" si="75"/>
        <v>366.35270599868164</v>
      </c>
      <c r="G98" s="38">
        <f t="shared" si="75"/>
        <v>366.11879410862224</v>
      </c>
      <c r="H98" s="38">
        <f t="shared" si="75"/>
        <v>365.41726098985555</v>
      </c>
      <c r="I98" s="38">
        <f t="shared" si="75"/>
        <v>365.92040819726759</v>
      </c>
      <c r="J98" s="38">
        <f t="shared" si="75"/>
        <v>365.37196702198537</v>
      </c>
      <c r="K98" s="38">
        <f t="shared" si="75"/>
        <v>365.75560531947417</v>
      </c>
      <c r="L98" s="38">
        <f t="shared" si="75"/>
        <v>365.55853277835587</v>
      </c>
      <c r="M98" s="38">
        <f>M57/M78</f>
        <v>366.13313167259787</v>
      </c>
      <c r="N98" s="38">
        <f t="shared" si="72"/>
        <v>365.81100919578205</v>
      </c>
    </row>
    <row r="99" spans="1:14" x14ac:dyDescent="0.2">
      <c r="A99" s="14" t="s">
        <v>2</v>
      </c>
      <c r="B99" s="38">
        <f t="shared" ref="B99:L99" si="76">B58/B79</f>
        <v>365</v>
      </c>
      <c r="C99" s="38">
        <f t="shared" si="76"/>
        <v>365</v>
      </c>
      <c r="D99" s="38">
        <f t="shared" si="76"/>
        <v>369.20749279538904</v>
      </c>
      <c r="E99" s="38">
        <f t="shared" si="76"/>
        <v>370</v>
      </c>
      <c r="F99" s="38">
        <f t="shared" si="76"/>
        <v>367.50859106529208</v>
      </c>
      <c r="G99" s="38">
        <f t="shared" si="76"/>
        <v>365</v>
      </c>
      <c r="H99" s="38">
        <f t="shared" si="76"/>
        <v>365</v>
      </c>
      <c r="I99" s="38">
        <f t="shared" si="76"/>
        <v>365</v>
      </c>
      <c r="J99" s="38">
        <f t="shared" si="76"/>
        <v>365</v>
      </c>
      <c r="K99" s="38">
        <f t="shared" si="76"/>
        <v>365</v>
      </c>
      <c r="L99" s="38">
        <f t="shared" si="76"/>
        <v>366.7016317016317</v>
      </c>
      <c r="M99" s="38">
        <f>M58/M79</f>
        <v>365</v>
      </c>
      <c r="N99" s="38">
        <f t="shared" si="72"/>
        <v>366.0344827586207</v>
      </c>
    </row>
    <row r="100" spans="1:14" x14ac:dyDescent="0.2">
      <c r="A100" s="14" t="s">
        <v>20</v>
      </c>
      <c r="B100" s="38">
        <f t="shared" ref="B100:K100" si="77">B59/B80</f>
        <v>355.69666666666666</v>
      </c>
      <c r="C100" s="38">
        <f t="shared" si="77"/>
        <v>354.26714285714286</v>
      </c>
      <c r="D100" s="38">
        <f t="shared" si="77"/>
        <v>349.14000000000004</v>
      </c>
      <c r="E100" s="38">
        <f t="shared" si="77"/>
        <v>362.69714285714286</v>
      </c>
      <c r="F100" s="38">
        <f t="shared" si="77"/>
        <v>352.59</v>
      </c>
      <c r="G100" s="38">
        <f t="shared" si="77"/>
        <v>359.1466666666667</v>
      </c>
      <c r="H100" s="38">
        <f t="shared" si="77"/>
        <v>345.69</v>
      </c>
      <c r="I100" s="38">
        <f t="shared" si="77"/>
        <v>365.36</v>
      </c>
      <c r="J100" s="38">
        <f t="shared" si="77"/>
        <v>356.04</v>
      </c>
      <c r="K100" s="38">
        <f t="shared" si="77"/>
        <v>345.69</v>
      </c>
      <c r="L100" s="38" t="s">
        <v>51</v>
      </c>
      <c r="M100" s="38" t="s">
        <v>51</v>
      </c>
      <c r="N100" s="38">
        <f t="shared" si="72"/>
        <v>368.64057692307699</v>
      </c>
    </row>
    <row r="101" spans="1:14" x14ac:dyDescent="0.2">
      <c r="A101" s="14" t="s">
        <v>3</v>
      </c>
      <c r="B101" s="38">
        <f t="shared" ref="B101:L101" si="78">B60/B81</f>
        <v>368.0762675670743</v>
      </c>
      <c r="C101" s="38">
        <f t="shared" si="78"/>
        <v>367.63030248756218</v>
      </c>
      <c r="D101" s="38">
        <f t="shared" si="78"/>
        <v>368.32325956424768</v>
      </c>
      <c r="E101" s="38">
        <f t="shared" si="78"/>
        <v>369.08225218080884</v>
      </c>
      <c r="F101" s="38">
        <f t="shared" si="78"/>
        <v>368.2906284751474</v>
      </c>
      <c r="G101" s="38">
        <f t="shared" si="78"/>
        <v>369.18972618652509</v>
      </c>
      <c r="H101" s="38">
        <f t="shared" si="78"/>
        <v>368.54072159758351</v>
      </c>
      <c r="I101" s="38">
        <f t="shared" si="78"/>
        <v>368.23264211520302</v>
      </c>
      <c r="J101" s="38">
        <f t="shared" si="78"/>
        <v>366.68057106827598</v>
      </c>
      <c r="K101" s="38">
        <f t="shared" si="78"/>
        <v>367.2884745762712</v>
      </c>
      <c r="L101" s="38">
        <f t="shared" si="78"/>
        <v>368.23782229965161</v>
      </c>
      <c r="M101" s="38">
        <f>M60/M81</f>
        <v>367.75763486842106</v>
      </c>
      <c r="N101" s="38">
        <f t="shared" si="72"/>
        <v>368.11015432098765</v>
      </c>
    </row>
    <row r="102" spans="1:14" x14ac:dyDescent="0.2">
      <c r="A102" s="14" t="s">
        <v>4</v>
      </c>
      <c r="B102" s="38">
        <f t="shared" ref="B102:L102" si="79">B61/B82</f>
        <v>328.96</v>
      </c>
      <c r="C102" s="38">
        <f t="shared" si="79"/>
        <v>330.42204444444445</v>
      </c>
      <c r="D102" s="38">
        <f t="shared" si="79"/>
        <v>328.96</v>
      </c>
      <c r="E102" s="38">
        <f t="shared" si="79"/>
        <v>328.96</v>
      </c>
      <c r="F102" s="38">
        <f t="shared" si="79"/>
        <v>329.44519174041295</v>
      </c>
      <c r="G102" s="38">
        <f t="shared" si="79"/>
        <v>328.96</v>
      </c>
      <c r="H102" s="38">
        <f t="shared" si="79"/>
        <v>331.04056219255091</v>
      </c>
      <c r="I102" s="38">
        <f t="shared" si="79"/>
        <v>328.96</v>
      </c>
      <c r="J102" s="38">
        <f t="shared" si="79"/>
        <v>329.44128749085587</v>
      </c>
      <c r="K102" s="38">
        <f t="shared" si="79"/>
        <v>329.82854125412541</v>
      </c>
      <c r="L102" s="38">
        <f t="shared" si="79"/>
        <v>328.96000000000004</v>
      </c>
      <c r="M102" s="38">
        <f>M61/M82</f>
        <v>328.96</v>
      </c>
      <c r="N102" s="38">
        <f t="shared" si="72"/>
        <v>329.41755326547394</v>
      </c>
    </row>
    <row r="103" spans="1:14" x14ac:dyDescent="0.2">
      <c r="A103" s="39" t="s">
        <v>26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1:14" s="2" customFormat="1" x14ac:dyDescent="0.2">
      <c r="A104" s="11" t="s">
        <v>10</v>
      </c>
      <c r="B104" s="12" t="s">
        <v>36</v>
      </c>
      <c r="C104" s="12" t="s">
        <v>37</v>
      </c>
      <c r="D104" s="12" t="s">
        <v>38</v>
      </c>
      <c r="E104" s="12" t="s">
        <v>39</v>
      </c>
      <c r="F104" s="12" t="s">
        <v>40</v>
      </c>
      <c r="G104" s="12" t="s">
        <v>41</v>
      </c>
      <c r="H104" s="12" t="s">
        <v>42</v>
      </c>
      <c r="I104" s="12" t="s">
        <v>43</v>
      </c>
      <c r="J104" s="12" t="s">
        <v>44</v>
      </c>
      <c r="K104" s="12" t="s">
        <v>45</v>
      </c>
      <c r="L104" s="12" t="s">
        <v>46</v>
      </c>
      <c r="M104" s="12" t="s">
        <v>47</v>
      </c>
      <c r="N104" s="12" t="s">
        <v>0</v>
      </c>
    </row>
    <row r="105" spans="1:14" x14ac:dyDescent="0.2">
      <c r="A105" s="14" t="s">
        <v>17</v>
      </c>
      <c r="B105" s="15">
        <f t="shared" ref="B105:M105" si="80">B3+B54</f>
        <v>6448.05</v>
      </c>
      <c r="C105" s="15">
        <f t="shared" si="80"/>
        <v>2763.45</v>
      </c>
      <c r="D105" s="47">
        <f t="shared" si="80"/>
        <v>5154.3</v>
      </c>
      <c r="E105" s="47">
        <f t="shared" si="80"/>
        <v>3312</v>
      </c>
      <c r="F105" s="15">
        <f t="shared" si="80"/>
        <v>10598.4</v>
      </c>
      <c r="G105" s="15">
        <f t="shared" si="80"/>
        <v>5526.9</v>
      </c>
      <c r="H105" s="15">
        <f t="shared" si="80"/>
        <v>6189.3</v>
      </c>
      <c r="I105" s="15">
        <f t="shared" si="80"/>
        <v>3726</v>
      </c>
      <c r="J105" s="15">
        <f t="shared" si="80"/>
        <v>3022.2</v>
      </c>
      <c r="K105" s="15">
        <f t="shared" si="80"/>
        <v>2432.25</v>
      </c>
      <c r="L105" s="15">
        <f t="shared" si="80"/>
        <v>3167.1</v>
      </c>
      <c r="M105" s="15">
        <f t="shared" si="80"/>
        <v>0</v>
      </c>
      <c r="N105" s="15">
        <f t="shared" ref="N105:N112" si="81">SUM(B105:M105)</f>
        <v>52339.95</v>
      </c>
    </row>
    <row r="106" spans="1:14" x14ac:dyDescent="0.2">
      <c r="A106" s="14" t="s">
        <v>18</v>
      </c>
      <c r="B106" s="15">
        <f t="shared" ref="B106:M106" si="82">B4+B55</f>
        <v>193235.65999999997</v>
      </c>
      <c r="C106" s="15">
        <f t="shared" si="82"/>
        <v>152427.60999999999</v>
      </c>
      <c r="D106" s="47">
        <f t="shared" si="82"/>
        <v>181043.4</v>
      </c>
      <c r="E106" s="15">
        <f t="shared" si="82"/>
        <v>150750.94</v>
      </c>
      <c r="F106" s="15">
        <f t="shared" si="82"/>
        <v>195271.75999999998</v>
      </c>
      <c r="G106" s="15">
        <f t="shared" si="82"/>
        <v>167478.73000000001</v>
      </c>
      <c r="H106" s="15">
        <f t="shared" si="82"/>
        <v>220671.45</v>
      </c>
      <c r="I106" s="15">
        <f t="shared" si="82"/>
        <v>208958.13</v>
      </c>
      <c r="J106" s="15">
        <f t="shared" si="82"/>
        <v>225805.11000000002</v>
      </c>
      <c r="K106" s="15">
        <f t="shared" si="82"/>
        <v>181727.30000000002</v>
      </c>
      <c r="L106" s="15">
        <f t="shared" si="82"/>
        <v>180368.36</v>
      </c>
      <c r="M106" s="15">
        <f t="shared" si="82"/>
        <v>200409.2</v>
      </c>
      <c r="N106" s="15">
        <f t="shared" si="81"/>
        <v>2258147.65</v>
      </c>
    </row>
    <row r="107" spans="1:14" x14ac:dyDescent="0.2">
      <c r="A107" s="14" t="s">
        <v>19</v>
      </c>
      <c r="B107" s="15">
        <f t="shared" ref="B107:M107" si="83">B5+B56</f>
        <v>136792.76</v>
      </c>
      <c r="C107" s="15">
        <f t="shared" si="83"/>
        <v>123399.7</v>
      </c>
      <c r="D107" s="47">
        <f t="shared" si="83"/>
        <v>121122.65</v>
      </c>
      <c r="E107" s="15">
        <f t="shared" si="83"/>
        <v>104810.81</v>
      </c>
      <c r="F107" s="15">
        <f t="shared" si="83"/>
        <v>121236.49</v>
      </c>
      <c r="G107" s="15">
        <f t="shared" si="83"/>
        <v>111797.16</v>
      </c>
      <c r="H107" s="15">
        <f t="shared" si="83"/>
        <v>173877.33000000002</v>
      </c>
      <c r="I107" s="15">
        <f t="shared" si="83"/>
        <v>166797.82</v>
      </c>
      <c r="J107" s="15">
        <f t="shared" si="83"/>
        <v>155588.6</v>
      </c>
      <c r="K107" s="15">
        <f t="shared" si="83"/>
        <v>163439.19</v>
      </c>
      <c r="L107" s="15">
        <f t="shared" si="83"/>
        <v>148710.92000000001</v>
      </c>
      <c r="M107" s="15">
        <f t="shared" si="83"/>
        <v>155800.76999999999</v>
      </c>
      <c r="N107" s="15">
        <f t="shared" si="81"/>
        <v>1683374.2000000002</v>
      </c>
    </row>
    <row r="108" spans="1:14" x14ac:dyDescent="0.2">
      <c r="A108" s="14" t="s">
        <v>1</v>
      </c>
      <c r="B108" s="15">
        <f t="shared" ref="B108:M108" si="84">B6+B57</f>
        <v>2376752.6700000004</v>
      </c>
      <c r="C108" s="15">
        <f t="shared" si="84"/>
        <v>2127481.89</v>
      </c>
      <c r="D108" s="47">
        <f t="shared" si="84"/>
        <v>2588582.4300000002</v>
      </c>
      <c r="E108" s="15">
        <f t="shared" si="84"/>
        <v>2239196.7399999998</v>
      </c>
      <c r="F108" s="15">
        <f t="shared" si="84"/>
        <v>2487883.77</v>
      </c>
      <c r="G108" s="15">
        <f t="shared" si="84"/>
        <v>2712392.05</v>
      </c>
      <c r="H108" s="15">
        <f t="shared" si="84"/>
        <v>2650216.3000000003</v>
      </c>
      <c r="I108" s="15">
        <f t="shared" si="84"/>
        <v>2443732.7400000002</v>
      </c>
      <c r="J108" s="15">
        <f t="shared" si="84"/>
        <v>2442216.09</v>
      </c>
      <c r="K108" s="15">
        <f t="shared" si="84"/>
        <v>2655847.87</v>
      </c>
      <c r="L108" s="15">
        <f t="shared" si="84"/>
        <v>2329739.9</v>
      </c>
      <c r="M108" s="15">
        <f t="shared" si="84"/>
        <v>2613107.73</v>
      </c>
      <c r="N108" s="15">
        <f t="shared" si="81"/>
        <v>29667150.180000003</v>
      </c>
    </row>
    <row r="109" spans="1:14" x14ac:dyDescent="0.2">
      <c r="A109" s="14" t="s">
        <v>2</v>
      </c>
      <c r="B109" s="15">
        <f t="shared" ref="B109:M109" si="85">B7+B58</f>
        <v>149025</v>
      </c>
      <c r="C109" s="15">
        <f t="shared" si="85"/>
        <v>106935</v>
      </c>
      <c r="D109" s="47">
        <f t="shared" si="85"/>
        <v>156165</v>
      </c>
      <c r="E109" s="15">
        <f t="shared" si="85"/>
        <v>126190</v>
      </c>
      <c r="F109" s="15">
        <f t="shared" si="85"/>
        <v>131420</v>
      </c>
      <c r="G109" s="15">
        <f t="shared" si="85"/>
        <v>124075</v>
      </c>
      <c r="H109" s="15">
        <f t="shared" si="85"/>
        <v>150100</v>
      </c>
      <c r="I109" s="15">
        <f t="shared" si="85"/>
        <v>167075</v>
      </c>
      <c r="J109" s="15">
        <f t="shared" si="85"/>
        <v>164535</v>
      </c>
      <c r="K109" s="15">
        <f t="shared" si="85"/>
        <v>169030</v>
      </c>
      <c r="L109" s="15">
        <f t="shared" si="85"/>
        <v>181515</v>
      </c>
      <c r="M109" s="15">
        <f t="shared" si="85"/>
        <v>187450</v>
      </c>
      <c r="N109" s="15">
        <f t="shared" si="81"/>
        <v>1813515</v>
      </c>
    </row>
    <row r="110" spans="1:14" x14ac:dyDescent="0.2">
      <c r="A110" s="14" t="s">
        <v>20</v>
      </c>
      <c r="B110" s="15">
        <f t="shared" ref="B110:M110" si="86">B8+B59</f>
        <v>2134.1799999999998</v>
      </c>
      <c r="C110" s="15">
        <f t="shared" si="86"/>
        <v>2479.87</v>
      </c>
      <c r="D110" s="47">
        <f t="shared" si="86"/>
        <v>2094.84</v>
      </c>
      <c r="E110" s="15">
        <f t="shared" si="86"/>
        <v>3122.62</v>
      </c>
      <c r="F110" s="15">
        <f t="shared" si="86"/>
        <v>2699.2799999999997</v>
      </c>
      <c r="G110" s="15">
        <f t="shared" si="86"/>
        <v>2717.92</v>
      </c>
      <c r="H110" s="15">
        <f t="shared" si="86"/>
        <v>1382.76</v>
      </c>
      <c r="I110" s="15">
        <f t="shared" si="86"/>
        <v>1461.44</v>
      </c>
      <c r="J110" s="15">
        <f t="shared" si="86"/>
        <v>712.08</v>
      </c>
      <c r="K110" s="15">
        <f t="shared" si="86"/>
        <v>1382.76</v>
      </c>
      <c r="L110" s="15">
        <f t="shared" si="86"/>
        <v>712.08</v>
      </c>
      <c r="M110" s="15">
        <f t="shared" si="86"/>
        <v>0</v>
      </c>
      <c r="N110" s="15">
        <f t="shared" si="81"/>
        <v>20899.829999999998</v>
      </c>
    </row>
    <row r="111" spans="1:14" x14ac:dyDescent="0.2">
      <c r="A111" s="14" t="s">
        <v>3</v>
      </c>
      <c r="B111" s="15">
        <f t="shared" ref="B111:M111" si="87">B9+B60</f>
        <v>2222295.7800000003</v>
      </c>
      <c r="C111" s="15">
        <f t="shared" si="87"/>
        <v>2017547.52</v>
      </c>
      <c r="D111" s="47">
        <f t="shared" si="87"/>
        <v>2360710.8499999996</v>
      </c>
      <c r="E111" s="15">
        <f t="shared" si="87"/>
        <v>2043388.27</v>
      </c>
      <c r="F111" s="15">
        <f t="shared" si="87"/>
        <v>2364111.1999999997</v>
      </c>
      <c r="G111" s="15">
        <f t="shared" si="87"/>
        <v>2411517.29</v>
      </c>
      <c r="H111" s="15">
        <f t="shared" si="87"/>
        <v>2413091.06</v>
      </c>
      <c r="I111" s="15">
        <f t="shared" si="87"/>
        <v>2137796.2600000002</v>
      </c>
      <c r="J111" s="15">
        <f t="shared" si="87"/>
        <v>2245704.2200000002</v>
      </c>
      <c r="K111" s="15">
        <f t="shared" si="87"/>
        <v>2434979.7000000002</v>
      </c>
      <c r="L111" s="15">
        <f t="shared" si="87"/>
        <v>2316189.06</v>
      </c>
      <c r="M111" s="15">
        <f t="shared" si="87"/>
        <v>2432770.56</v>
      </c>
      <c r="N111" s="15">
        <f t="shared" si="81"/>
        <v>27400101.769999996</v>
      </c>
    </row>
    <row r="112" spans="1:14" x14ac:dyDescent="0.2">
      <c r="A112" s="14" t="s">
        <v>4</v>
      </c>
      <c r="B112" s="15">
        <f t="shared" ref="B112:M112" si="88">B10+B61</f>
        <v>386219.48</v>
      </c>
      <c r="C112" s="15">
        <f t="shared" si="88"/>
        <v>382486.62</v>
      </c>
      <c r="D112" s="47">
        <f t="shared" si="88"/>
        <v>449798.9</v>
      </c>
      <c r="E112" s="15">
        <f t="shared" si="88"/>
        <v>399536.78</v>
      </c>
      <c r="F112" s="15">
        <f t="shared" si="88"/>
        <v>451090.58</v>
      </c>
      <c r="G112" s="15">
        <f t="shared" si="88"/>
        <v>458033.12</v>
      </c>
      <c r="H112" s="15">
        <f t="shared" si="88"/>
        <v>477760.5</v>
      </c>
      <c r="I112" s="15">
        <f t="shared" si="88"/>
        <v>425317.39999999997</v>
      </c>
      <c r="J112" s="15">
        <f t="shared" si="88"/>
        <v>457908.6</v>
      </c>
      <c r="K112" s="15">
        <f t="shared" si="88"/>
        <v>506670.88</v>
      </c>
      <c r="L112" s="15">
        <f t="shared" si="88"/>
        <v>486289.30000000005</v>
      </c>
      <c r="M112" s="15">
        <f t="shared" si="88"/>
        <v>429050.26</v>
      </c>
      <c r="N112" s="15">
        <f t="shared" si="81"/>
        <v>5310162.42</v>
      </c>
    </row>
    <row r="113" spans="1:14" x14ac:dyDescent="0.2">
      <c r="A113" s="16" t="s">
        <v>11</v>
      </c>
      <c r="B113" s="15">
        <f t="shared" ref="B113:M113" si="89">B11+B62</f>
        <v>5472903.580000001</v>
      </c>
      <c r="C113" s="15">
        <f t="shared" si="89"/>
        <v>4915521.66</v>
      </c>
      <c r="D113" s="15">
        <f t="shared" si="89"/>
        <v>5864672.3699999992</v>
      </c>
      <c r="E113" s="15">
        <f t="shared" si="89"/>
        <v>5070308.16</v>
      </c>
      <c r="F113" s="15">
        <f t="shared" si="89"/>
        <v>5764311.4800000004</v>
      </c>
      <c r="G113" s="15">
        <f t="shared" si="89"/>
        <v>5993538.169999999</v>
      </c>
      <c r="H113" s="15">
        <f t="shared" si="89"/>
        <v>6093288.6999999993</v>
      </c>
      <c r="I113" s="15">
        <f t="shared" si="89"/>
        <v>5554864.79</v>
      </c>
      <c r="J113" s="15">
        <f t="shared" si="89"/>
        <v>5695491.9000000004</v>
      </c>
      <c r="K113" s="15">
        <f t="shared" si="89"/>
        <v>6115509.9500000002</v>
      </c>
      <c r="L113" s="15">
        <f t="shared" si="89"/>
        <v>5646691.7200000007</v>
      </c>
      <c r="M113" s="15">
        <f t="shared" si="89"/>
        <v>6018588.5199999996</v>
      </c>
      <c r="N113" s="15">
        <f>N11+N62</f>
        <v>68205691</v>
      </c>
    </row>
    <row r="114" spans="1:14" x14ac:dyDescent="0.2">
      <c r="A114" s="28" t="s">
        <v>12</v>
      </c>
      <c r="B114" s="12" t="s">
        <v>36</v>
      </c>
      <c r="C114" s="12" t="s">
        <v>37</v>
      </c>
      <c r="D114" s="12" t="s">
        <v>38</v>
      </c>
      <c r="E114" s="12" t="s">
        <v>39</v>
      </c>
      <c r="F114" s="12" t="s">
        <v>40</v>
      </c>
      <c r="G114" s="12" t="s">
        <v>41</v>
      </c>
      <c r="H114" s="12" t="s">
        <v>42</v>
      </c>
      <c r="I114" s="12" t="s">
        <v>43</v>
      </c>
      <c r="J114" s="12" t="s">
        <v>44</v>
      </c>
      <c r="K114" s="12" t="s">
        <v>45</v>
      </c>
      <c r="L114" s="12" t="s">
        <v>46</v>
      </c>
      <c r="M114" s="12" t="s">
        <v>47</v>
      </c>
      <c r="N114" s="12" t="s">
        <v>0</v>
      </c>
    </row>
    <row r="115" spans="1:14" x14ac:dyDescent="0.2">
      <c r="A115" s="14" t="s">
        <v>17</v>
      </c>
      <c r="B115" s="29">
        <f t="shared" ref="B115:B122" si="90">B105/$B$113</f>
        <v>1.1781771605777127E-3</v>
      </c>
      <c r="C115" s="29">
        <f t="shared" ref="C115:C122" si="91">C105/$C$113</f>
        <v>5.6218855111300628E-4</v>
      </c>
      <c r="D115" s="29">
        <f t="shared" ref="D115:D122" si="92">D105/$D$113</f>
        <v>8.7887262489993122E-4</v>
      </c>
      <c r="E115" s="29">
        <f t="shared" ref="E115:E122" si="93">E105/$E$113</f>
        <v>6.5321473478251071E-4</v>
      </c>
      <c r="F115" s="29">
        <f t="shared" ref="F115:F122" si="94">F105/$F$113</f>
        <v>1.8386237518171031E-3</v>
      </c>
      <c r="G115" s="29">
        <f t="shared" ref="G115:G122" si="95">G105/$G$113</f>
        <v>9.2214312201502184E-4</v>
      </c>
      <c r="H115" s="29">
        <f t="shared" ref="H115:H122" si="96">H105/$H$113</f>
        <v>1.0157568933177254E-3</v>
      </c>
      <c r="I115" s="29">
        <f t="shared" ref="I115:I122" si="97">I105/$I$113</f>
        <v>6.7076340124563134E-4</v>
      </c>
      <c r="J115" s="29">
        <f t="shared" ref="J115:J122" si="98">J105/$J$113</f>
        <v>5.3063019894734637E-4</v>
      </c>
      <c r="K115" s="29">
        <f t="shared" ref="K115:K122" si="99">K105/$K$113</f>
        <v>3.9771826387102846E-4</v>
      </c>
      <c r="L115" s="29">
        <f t="shared" ref="L115:L122" si="100">L105/$L$113</f>
        <v>5.6087708645089613E-4</v>
      </c>
      <c r="M115" s="29">
        <v>0</v>
      </c>
      <c r="N115" s="29">
        <f t="shared" ref="N115:N122" si="101">N105/$N$113</f>
        <v>7.673839122896651E-4</v>
      </c>
    </row>
    <row r="116" spans="1:14" x14ac:dyDescent="0.2">
      <c r="A116" s="14" t="s">
        <v>18</v>
      </c>
      <c r="B116" s="29">
        <f t="shared" si="90"/>
        <v>3.5307704068851864E-2</v>
      </c>
      <c r="C116" s="29">
        <f t="shared" si="91"/>
        <v>3.1009447326898764E-2</v>
      </c>
      <c r="D116" s="29">
        <f t="shared" si="92"/>
        <v>3.087016436350391E-2</v>
      </c>
      <c r="E116" s="29">
        <f t="shared" si="93"/>
        <v>2.9732106065916121E-2</v>
      </c>
      <c r="F116" s="29">
        <f t="shared" si="94"/>
        <v>3.3875990337704644E-2</v>
      </c>
      <c r="G116" s="29">
        <f t="shared" si="95"/>
        <v>2.7943215718270804E-2</v>
      </c>
      <c r="H116" s="29">
        <f t="shared" si="96"/>
        <v>3.6215492300569974E-2</v>
      </c>
      <c r="I116" s="29">
        <f t="shared" si="97"/>
        <v>3.7617140632508539E-2</v>
      </c>
      <c r="J116" s="29">
        <f t="shared" si="98"/>
        <v>3.964628761916069E-2</v>
      </c>
      <c r="K116" s="29">
        <f t="shared" si="99"/>
        <v>2.9715804811992826E-2</v>
      </c>
      <c r="L116" s="29">
        <f t="shared" si="100"/>
        <v>3.1942306919493027E-2</v>
      </c>
      <c r="M116" s="29">
        <f t="shared" ref="M116:M122" si="102">M106/$M$113</f>
        <v>3.329837209073732E-2</v>
      </c>
      <c r="N116" s="29">
        <f t="shared" si="101"/>
        <v>3.3107906640810952E-2</v>
      </c>
    </row>
    <row r="117" spans="1:14" x14ac:dyDescent="0.2">
      <c r="A117" s="14" t="s">
        <v>19</v>
      </c>
      <c r="B117" s="29">
        <f t="shared" si="90"/>
        <v>2.4994549602498202E-2</v>
      </c>
      <c r="C117" s="29">
        <f t="shared" si="91"/>
        <v>2.5104090376442362E-2</v>
      </c>
      <c r="D117" s="29">
        <f t="shared" si="92"/>
        <v>2.0652926942617941E-2</v>
      </c>
      <c r="E117" s="29">
        <f t="shared" si="93"/>
        <v>2.0671487154737354E-2</v>
      </c>
      <c r="F117" s="29">
        <f t="shared" si="94"/>
        <v>2.1032258652337779E-2</v>
      </c>
      <c r="G117" s="29">
        <f t="shared" si="95"/>
        <v>1.8652948697246725E-2</v>
      </c>
      <c r="H117" s="29">
        <f t="shared" si="96"/>
        <v>2.8535875872745049E-2</v>
      </c>
      <c r="I117" s="29">
        <f t="shared" si="97"/>
        <v>3.0027341133536393E-2</v>
      </c>
      <c r="J117" s="29">
        <f t="shared" si="98"/>
        <v>2.731785115873837E-2</v>
      </c>
      <c r="K117" s="29">
        <f t="shared" si="99"/>
        <v>2.6725357547656349E-2</v>
      </c>
      <c r="L117" s="29">
        <f t="shared" si="100"/>
        <v>2.6335937461094475E-2</v>
      </c>
      <c r="M117" s="29">
        <f t="shared" si="102"/>
        <v>2.5886596081833486E-2</v>
      </c>
      <c r="N117" s="29">
        <f t="shared" si="101"/>
        <v>2.4680846646652991E-2</v>
      </c>
    </row>
    <row r="118" spans="1:14" x14ac:dyDescent="0.2">
      <c r="A118" s="14" t="s">
        <v>1</v>
      </c>
      <c r="B118" s="29">
        <f t="shared" si="90"/>
        <v>0.43427636450339219</v>
      </c>
      <c r="C118" s="29">
        <f t="shared" si="91"/>
        <v>0.43280897474470698</v>
      </c>
      <c r="D118" s="29">
        <f t="shared" si="92"/>
        <v>0.4413856847727029</v>
      </c>
      <c r="E118" s="29">
        <f t="shared" si="93"/>
        <v>0.44162931903531477</v>
      </c>
      <c r="F118" s="29">
        <f t="shared" si="94"/>
        <v>0.43160120313276334</v>
      </c>
      <c r="G118" s="29">
        <f t="shared" si="95"/>
        <v>0.45255272813253816</v>
      </c>
      <c r="H118" s="29">
        <f t="shared" si="96"/>
        <v>0.43494021545376649</v>
      </c>
      <c r="I118" s="29">
        <f t="shared" si="97"/>
        <v>0.43992659270469842</v>
      </c>
      <c r="J118" s="29">
        <f t="shared" si="98"/>
        <v>0.42879809731622998</v>
      </c>
      <c r="K118" s="29">
        <f t="shared" si="99"/>
        <v>0.4342806882359827</v>
      </c>
      <c r="L118" s="29">
        <f t="shared" si="100"/>
        <v>0.41258492857832152</v>
      </c>
      <c r="M118" s="29">
        <f t="shared" si="102"/>
        <v>0.43417284988274962</v>
      </c>
      <c r="N118" s="29">
        <f t="shared" si="101"/>
        <v>0.43496590599749224</v>
      </c>
    </row>
    <row r="119" spans="1:14" x14ac:dyDescent="0.2">
      <c r="A119" s="14" t="s">
        <v>2</v>
      </c>
      <c r="B119" s="29">
        <f t="shared" si="90"/>
        <v>2.722960450912968E-2</v>
      </c>
      <c r="C119" s="29">
        <f t="shared" si="91"/>
        <v>2.1754557785836303E-2</v>
      </c>
      <c r="D119" s="29">
        <f t="shared" si="92"/>
        <v>2.6628085960750784E-2</v>
      </c>
      <c r="E119" s="29">
        <f t="shared" si="93"/>
        <v>2.4888033629892822E-2</v>
      </c>
      <c r="F119" s="29">
        <f t="shared" si="94"/>
        <v>2.2798906765530997E-2</v>
      </c>
      <c r="G119" s="29">
        <f t="shared" si="95"/>
        <v>2.0701461554219154E-2</v>
      </c>
      <c r="H119" s="29">
        <f t="shared" si="96"/>
        <v>2.4633659652463211E-2</v>
      </c>
      <c r="I119" s="29">
        <f t="shared" si="97"/>
        <v>3.0077239737819072E-2</v>
      </c>
      <c r="J119" s="29">
        <f t="shared" si="98"/>
        <v>2.8888637344914841E-2</v>
      </c>
      <c r="K119" s="29">
        <f t="shared" si="99"/>
        <v>2.7639559314264543E-2</v>
      </c>
      <c r="L119" s="29">
        <f t="shared" si="100"/>
        <v>3.2145370953596167E-2</v>
      </c>
      <c r="M119" s="29">
        <f t="shared" si="102"/>
        <v>3.1145176211514792E-2</v>
      </c>
      <c r="N119" s="29">
        <f t="shared" si="101"/>
        <v>2.6588910300754814E-2</v>
      </c>
    </row>
    <row r="120" spans="1:14" x14ac:dyDescent="0.2">
      <c r="A120" s="14" t="s">
        <v>20</v>
      </c>
      <c r="B120" s="29">
        <f t="shared" si="90"/>
        <v>3.899538825787242E-4</v>
      </c>
      <c r="C120" s="29">
        <f t="shared" si="91"/>
        <v>5.0449782780531986E-4</v>
      </c>
      <c r="D120" s="29">
        <f t="shared" si="92"/>
        <v>3.5719642425651826E-4</v>
      </c>
      <c r="E120" s="29">
        <f t="shared" si="93"/>
        <v>6.1586394780391415E-4</v>
      </c>
      <c r="F120" s="29">
        <f t="shared" si="94"/>
        <v>4.6827448679091842E-4</v>
      </c>
      <c r="G120" s="29">
        <f t="shared" si="95"/>
        <v>4.5347504644322644E-4</v>
      </c>
      <c r="H120" s="29">
        <f t="shared" si="96"/>
        <v>2.2693164038001354E-4</v>
      </c>
      <c r="I120" s="29">
        <f t="shared" si="97"/>
        <v>2.6309191226956942E-4</v>
      </c>
      <c r="J120" s="29">
        <f t="shared" si="98"/>
        <v>1.2502519756019668E-4</v>
      </c>
      <c r="K120" s="29">
        <f t="shared" si="99"/>
        <v>2.2610706405604001E-4</v>
      </c>
      <c r="L120" s="29">
        <f t="shared" si="100"/>
        <v>1.2610569786869824E-4</v>
      </c>
      <c r="M120" s="29">
        <f t="shared" si="102"/>
        <v>0</v>
      </c>
      <c r="N120" s="29">
        <f t="shared" si="101"/>
        <v>3.0642355049228956E-4</v>
      </c>
    </row>
    <row r="121" spans="1:14" x14ac:dyDescent="0.2">
      <c r="A121" s="14" t="s">
        <v>3</v>
      </c>
      <c r="B121" s="29">
        <f t="shared" si="90"/>
        <v>0.40605425392858829</v>
      </c>
      <c r="C121" s="29">
        <f t="shared" si="91"/>
        <v>0.41044423350176024</v>
      </c>
      <c r="D121" s="29">
        <f t="shared" si="92"/>
        <v>0.40253072994766459</v>
      </c>
      <c r="E121" s="29">
        <f t="shared" si="93"/>
        <v>0.40301066631815924</v>
      </c>
      <c r="F121" s="29">
        <f t="shared" si="94"/>
        <v>0.41012898213474047</v>
      </c>
      <c r="G121" s="29">
        <f t="shared" si="95"/>
        <v>0.40235287097537586</v>
      </c>
      <c r="H121" s="29">
        <f t="shared" si="96"/>
        <v>0.39602440960987134</v>
      </c>
      <c r="I121" s="29">
        <f t="shared" si="97"/>
        <v>0.38485117834884336</v>
      </c>
      <c r="J121" s="29">
        <f t="shared" si="98"/>
        <v>0.39429504236499752</v>
      </c>
      <c r="K121" s="29">
        <f t="shared" si="99"/>
        <v>0.39816462076069392</v>
      </c>
      <c r="L121" s="29">
        <f t="shared" si="100"/>
        <v>0.41018514465670169</v>
      </c>
      <c r="M121" s="29">
        <f t="shared" si="102"/>
        <v>0.40420948398711931</v>
      </c>
      <c r="N121" s="29">
        <f t="shared" si="101"/>
        <v>0.40172750056883078</v>
      </c>
    </row>
    <row r="122" spans="1:14" x14ac:dyDescent="0.2">
      <c r="A122" s="14" t="s">
        <v>4</v>
      </c>
      <c r="B122" s="29">
        <f t="shared" si="90"/>
        <v>7.0569392344383294E-2</v>
      </c>
      <c r="C122" s="29">
        <f t="shared" si="91"/>
        <v>7.7812009885437058E-2</v>
      </c>
      <c r="D122" s="29">
        <f t="shared" si="92"/>
        <v>7.6696338963603533E-2</v>
      </c>
      <c r="E122" s="29">
        <f t="shared" si="93"/>
        <v>7.8799309113393223E-2</v>
      </c>
      <c r="F122" s="29">
        <f t="shared" si="94"/>
        <v>7.825576073831457E-2</v>
      </c>
      <c r="G122" s="29">
        <f t="shared" si="95"/>
        <v>7.6421156753891176E-2</v>
      </c>
      <c r="H122" s="29">
        <f t="shared" si="96"/>
        <v>7.8407658576886419E-2</v>
      </c>
      <c r="I122" s="29">
        <f t="shared" si="97"/>
        <v>7.6566652129079094E-2</v>
      </c>
      <c r="J122" s="29">
        <f t="shared" si="98"/>
        <v>8.0398428799451013E-2</v>
      </c>
      <c r="K122" s="29">
        <f t="shared" si="99"/>
        <v>8.2850144001482648E-2</v>
      </c>
      <c r="L122" s="29">
        <f t="shared" si="100"/>
        <v>8.611932864647337E-2</v>
      </c>
      <c r="M122" s="29">
        <f t="shared" si="102"/>
        <v>7.1287521746045537E-2</v>
      </c>
      <c r="N122" s="29">
        <f t="shared" si="101"/>
        <v>7.7855122382676251E-2</v>
      </c>
    </row>
    <row r="123" spans="1:14" ht="10.8" thickBot="1" x14ac:dyDescent="0.25">
      <c r="A123" s="45" t="s">
        <v>48</v>
      </c>
      <c r="B123" s="31">
        <f t="shared" ref="B123:M123" si="103">SUM(B115:B122)</f>
        <v>0.99999999999999989</v>
      </c>
      <c r="C123" s="31">
        <f t="shared" si="103"/>
        <v>1.0000000000000002</v>
      </c>
      <c r="D123" s="31">
        <f t="shared" si="103"/>
        <v>1.0000000000000002</v>
      </c>
      <c r="E123" s="31">
        <f t="shared" si="103"/>
        <v>0.99999999999999978</v>
      </c>
      <c r="F123" s="31">
        <f t="shared" si="103"/>
        <v>0.99999999999999978</v>
      </c>
      <c r="G123" s="31">
        <f t="shared" si="103"/>
        <v>1.0000000000000002</v>
      </c>
      <c r="H123" s="31">
        <f t="shared" si="103"/>
        <v>1.0000000000000002</v>
      </c>
      <c r="I123" s="31">
        <f t="shared" si="103"/>
        <v>1</v>
      </c>
      <c r="J123" s="31">
        <f t="shared" si="103"/>
        <v>1</v>
      </c>
      <c r="K123" s="31">
        <f t="shared" si="103"/>
        <v>1</v>
      </c>
      <c r="L123" s="31">
        <f t="shared" si="103"/>
        <v>1</v>
      </c>
      <c r="M123" s="31">
        <f t="shared" si="103"/>
        <v>1</v>
      </c>
      <c r="N123" s="31">
        <f>SUM(N115:N122)</f>
        <v>0.99999999999999989</v>
      </c>
    </row>
    <row r="124" spans="1:14" s="10" customFormat="1" x14ac:dyDescent="0.2">
      <c r="A124" s="34" t="s">
        <v>23</v>
      </c>
      <c r="B124" s="35">
        <f t="shared" ref="B124:N124" si="104">B113/B134</f>
        <v>357.26245707944389</v>
      </c>
      <c r="C124" s="35">
        <f t="shared" si="104"/>
        <v>357.05103944214426</v>
      </c>
      <c r="D124" s="35">
        <f t="shared" si="104"/>
        <v>357.60197378048775</v>
      </c>
      <c r="E124" s="35">
        <f t="shared" si="104"/>
        <v>357.59278933634249</v>
      </c>
      <c r="F124" s="35">
        <f t="shared" si="104"/>
        <v>358.05400832349841</v>
      </c>
      <c r="G124" s="35">
        <f t="shared" si="104"/>
        <v>357.82317432835816</v>
      </c>
      <c r="H124" s="35">
        <f t="shared" si="104"/>
        <v>357.86038057203262</v>
      </c>
      <c r="I124" s="35">
        <f t="shared" si="104"/>
        <v>357.61699542908644</v>
      </c>
      <c r="J124" s="48">
        <f t="shared" si="104"/>
        <v>356.61460772650429</v>
      </c>
      <c r="K124" s="35">
        <f t="shared" si="104"/>
        <v>357.27697318455336</v>
      </c>
      <c r="L124" s="35">
        <f t="shared" si="104"/>
        <v>357.6118885370488</v>
      </c>
      <c r="M124" s="35">
        <f t="shared" si="104"/>
        <v>358.18535499613159</v>
      </c>
      <c r="N124" s="35">
        <f t="shared" si="104"/>
        <v>357.55650441666012</v>
      </c>
    </row>
    <row r="125" spans="1:14" x14ac:dyDescent="0.2">
      <c r="A125" s="16" t="s">
        <v>14</v>
      </c>
      <c r="B125" s="12" t="s">
        <v>36</v>
      </c>
      <c r="C125" s="12" t="s">
        <v>37</v>
      </c>
      <c r="D125" s="12" t="s">
        <v>38</v>
      </c>
      <c r="E125" s="12" t="s">
        <v>39</v>
      </c>
      <c r="F125" s="12" t="s">
        <v>40</v>
      </c>
      <c r="G125" s="12" t="s">
        <v>41</v>
      </c>
      <c r="H125" s="12" t="s">
        <v>42</v>
      </c>
      <c r="I125" s="12" t="s">
        <v>43</v>
      </c>
      <c r="J125" s="12" t="s">
        <v>44</v>
      </c>
      <c r="K125" s="12" t="s">
        <v>45</v>
      </c>
      <c r="L125" s="12" t="s">
        <v>46</v>
      </c>
      <c r="M125" s="12" t="s">
        <v>47</v>
      </c>
      <c r="N125" s="12" t="s">
        <v>0</v>
      </c>
    </row>
    <row r="126" spans="1:14" x14ac:dyDescent="0.2">
      <c r="A126" s="14" t="s">
        <v>17</v>
      </c>
      <c r="B126" s="17">
        <f t="shared" ref="B126:M126" si="105">B24+B75</f>
        <v>19</v>
      </c>
      <c r="C126" s="17">
        <f t="shared" si="105"/>
        <v>9</v>
      </c>
      <c r="D126" s="49">
        <f t="shared" si="105"/>
        <v>16</v>
      </c>
      <c r="E126" s="17">
        <f t="shared" si="105"/>
        <v>10</v>
      </c>
      <c r="F126" s="17">
        <f t="shared" si="105"/>
        <v>32</v>
      </c>
      <c r="G126" s="17">
        <f t="shared" si="105"/>
        <v>18</v>
      </c>
      <c r="H126" s="17">
        <f t="shared" si="105"/>
        <v>20</v>
      </c>
      <c r="I126" s="17">
        <f t="shared" si="105"/>
        <v>13</v>
      </c>
      <c r="J126" s="17">
        <f t="shared" si="105"/>
        <v>10</v>
      </c>
      <c r="K126" s="17">
        <f t="shared" si="105"/>
        <v>8</v>
      </c>
      <c r="L126" s="17">
        <f t="shared" si="105"/>
        <v>10</v>
      </c>
      <c r="M126" s="17">
        <f t="shared" si="105"/>
        <v>0</v>
      </c>
      <c r="N126" s="17">
        <f t="shared" ref="N126:N133" si="106">SUM(B126:M126)</f>
        <v>165</v>
      </c>
    </row>
    <row r="127" spans="1:14" x14ac:dyDescent="0.2">
      <c r="A127" s="14" t="s">
        <v>18</v>
      </c>
      <c r="B127" s="17">
        <f t="shared" ref="B127:M127" si="107">B25+B76</f>
        <v>550</v>
      </c>
      <c r="C127" s="17">
        <f t="shared" si="107"/>
        <v>430</v>
      </c>
      <c r="D127" s="49">
        <f t="shared" si="107"/>
        <v>510</v>
      </c>
      <c r="E127" s="17">
        <f t="shared" si="107"/>
        <v>427</v>
      </c>
      <c r="F127" s="17">
        <f t="shared" si="107"/>
        <v>546</v>
      </c>
      <c r="G127" s="17">
        <f t="shared" si="107"/>
        <v>467</v>
      </c>
      <c r="H127" s="17">
        <f t="shared" si="107"/>
        <v>618</v>
      </c>
      <c r="I127" s="17">
        <f t="shared" si="107"/>
        <v>589</v>
      </c>
      <c r="J127" s="17">
        <f t="shared" si="107"/>
        <v>635</v>
      </c>
      <c r="K127" s="17">
        <f t="shared" si="107"/>
        <v>510</v>
      </c>
      <c r="L127" s="17">
        <f t="shared" si="107"/>
        <v>508</v>
      </c>
      <c r="M127" s="17">
        <f t="shared" si="107"/>
        <v>563</v>
      </c>
      <c r="N127" s="17">
        <f t="shared" si="106"/>
        <v>6353</v>
      </c>
    </row>
    <row r="128" spans="1:14" x14ac:dyDescent="0.2">
      <c r="A128" s="14" t="s">
        <v>19</v>
      </c>
      <c r="B128" s="17">
        <f t="shared" ref="B128:M128" si="108">B26+B77</f>
        <v>393</v>
      </c>
      <c r="C128" s="17">
        <f t="shared" si="108"/>
        <v>365</v>
      </c>
      <c r="D128" s="49">
        <f t="shared" si="108"/>
        <v>355</v>
      </c>
      <c r="E128" s="17">
        <f t="shared" si="108"/>
        <v>307</v>
      </c>
      <c r="F128" s="17">
        <f t="shared" si="108"/>
        <v>351</v>
      </c>
      <c r="G128" s="17">
        <f t="shared" si="108"/>
        <v>325</v>
      </c>
      <c r="H128" s="17">
        <f t="shared" si="108"/>
        <v>497</v>
      </c>
      <c r="I128" s="17">
        <f t="shared" si="108"/>
        <v>479</v>
      </c>
      <c r="J128" s="17">
        <f t="shared" si="108"/>
        <v>443</v>
      </c>
      <c r="K128" s="17">
        <f t="shared" si="108"/>
        <v>468</v>
      </c>
      <c r="L128" s="17">
        <f t="shared" si="108"/>
        <v>424</v>
      </c>
      <c r="M128" s="17">
        <f t="shared" si="108"/>
        <v>442</v>
      </c>
      <c r="N128" s="17">
        <f t="shared" si="106"/>
        <v>4849</v>
      </c>
    </row>
    <row r="129" spans="1:14" x14ac:dyDescent="0.2">
      <c r="A129" s="14" t="s">
        <v>1</v>
      </c>
      <c r="B129" s="17">
        <f t="shared" ref="B129:M129" si="109">B27+B78</f>
        <v>6637</v>
      </c>
      <c r="C129" s="17">
        <f t="shared" si="109"/>
        <v>5941</v>
      </c>
      <c r="D129" s="49">
        <f t="shared" si="109"/>
        <v>7217</v>
      </c>
      <c r="E129" s="17">
        <f t="shared" si="109"/>
        <v>6246</v>
      </c>
      <c r="F129" s="17">
        <f t="shared" si="109"/>
        <v>6932</v>
      </c>
      <c r="G129" s="17">
        <f t="shared" si="109"/>
        <v>7585</v>
      </c>
      <c r="H129" s="17">
        <f t="shared" si="109"/>
        <v>7398</v>
      </c>
      <c r="I129" s="17">
        <f t="shared" si="109"/>
        <v>6811</v>
      </c>
      <c r="J129" s="17">
        <f t="shared" si="109"/>
        <v>6821</v>
      </c>
      <c r="K129" s="17">
        <f t="shared" si="109"/>
        <v>7403</v>
      </c>
      <c r="L129" s="17">
        <f t="shared" si="109"/>
        <v>6498</v>
      </c>
      <c r="M129" s="17">
        <f t="shared" si="109"/>
        <v>7272</v>
      </c>
      <c r="N129" s="17">
        <f t="shared" si="106"/>
        <v>82761</v>
      </c>
    </row>
    <row r="130" spans="1:14" x14ac:dyDescent="0.2">
      <c r="A130" s="14" t="s">
        <v>2</v>
      </c>
      <c r="B130" s="17">
        <f t="shared" ref="B130:M130" si="110">B28+B79</f>
        <v>427</v>
      </c>
      <c r="C130" s="17">
        <f t="shared" si="110"/>
        <v>309</v>
      </c>
      <c r="D130" s="49">
        <f t="shared" si="110"/>
        <v>447</v>
      </c>
      <c r="E130" s="17">
        <f t="shared" si="110"/>
        <v>358</v>
      </c>
      <c r="F130" s="17">
        <f t="shared" si="110"/>
        <v>380</v>
      </c>
      <c r="G130" s="17">
        <f t="shared" si="110"/>
        <v>353</v>
      </c>
      <c r="H130" s="17">
        <f t="shared" si="110"/>
        <v>426</v>
      </c>
      <c r="I130" s="17">
        <f t="shared" si="110"/>
        <v>475</v>
      </c>
      <c r="J130" s="17">
        <f t="shared" si="110"/>
        <v>471</v>
      </c>
      <c r="K130" s="17">
        <f t="shared" si="110"/>
        <v>488</v>
      </c>
      <c r="L130" s="17">
        <f t="shared" si="110"/>
        <v>517</v>
      </c>
      <c r="M130" s="17">
        <f t="shared" si="110"/>
        <v>536</v>
      </c>
      <c r="N130" s="17">
        <f t="shared" si="106"/>
        <v>5187</v>
      </c>
    </row>
    <row r="131" spans="1:14" x14ac:dyDescent="0.2">
      <c r="A131" s="14" t="s">
        <v>20</v>
      </c>
      <c r="B131" s="17">
        <f t="shared" ref="B131:M131" si="111">B29+B80</f>
        <v>6</v>
      </c>
      <c r="C131" s="17">
        <f t="shared" si="111"/>
        <v>7</v>
      </c>
      <c r="D131" s="49">
        <f t="shared" si="111"/>
        <v>6</v>
      </c>
      <c r="E131" s="17">
        <f t="shared" si="111"/>
        <v>9</v>
      </c>
      <c r="F131" s="17">
        <f t="shared" si="111"/>
        <v>8</v>
      </c>
      <c r="G131" s="17">
        <f t="shared" si="111"/>
        <v>8</v>
      </c>
      <c r="H131" s="17">
        <f t="shared" si="111"/>
        <v>4</v>
      </c>
      <c r="I131" s="17">
        <f t="shared" si="111"/>
        <v>4</v>
      </c>
      <c r="J131" s="17">
        <f t="shared" si="111"/>
        <v>2</v>
      </c>
      <c r="K131" s="17">
        <f t="shared" si="111"/>
        <v>4</v>
      </c>
      <c r="L131" s="17">
        <f t="shared" si="111"/>
        <v>2</v>
      </c>
      <c r="M131" s="17">
        <f t="shared" si="111"/>
        <v>0</v>
      </c>
      <c r="N131" s="17">
        <f t="shared" si="106"/>
        <v>60</v>
      </c>
    </row>
    <row r="132" spans="1:14" x14ac:dyDescent="0.2">
      <c r="A132" s="14" t="s">
        <v>3</v>
      </c>
      <c r="B132" s="17">
        <f t="shared" ref="B132:M132" si="112">B30+B81</f>
        <v>6109</v>
      </c>
      <c r="C132" s="17">
        <f t="shared" si="112"/>
        <v>5544</v>
      </c>
      <c r="D132" s="49">
        <f t="shared" si="112"/>
        <v>6481</v>
      </c>
      <c r="E132" s="17">
        <f t="shared" si="112"/>
        <v>5599</v>
      </c>
      <c r="F132" s="17">
        <f t="shared" si="112"/>
        <v>6479</v>
      </c>
      <c r="G132" s="17">
        <f t="shared" si="112"/>
        <v>6597</v>
      </c>
      <c r="H132" s="17">
        <f t="shared" si="112"/>
        <v>6618</v>
      </c>
      <c r="I132" s="17">
        <f t="shared" si="112"/>
        <v>5867</v>
      </c>
      <c r="J132" s="17">
        <f t="shared" si="112"/>
        <v>6196</v>
      </c>
      <c r="K132" s="17">
        <f t="shared" si="112"/>
        <v>6698</v>
      </c>
      <c r="L132" s="17">
        <f t="shared" si="112"/>
        <v>6355</v>
      </c>
      <c r="M132" s="17">
        <f t="shared" si="112"/>
        <v>6684</v>
      </c>
      <c r="N132" s="17">
        <f t="shared" si="106"/>
        <v>75227</v>
      </c>
    </row>
    <row r="133" spans="1:14" x14ac:dyDescent="0.2">
      <c r="A133" s="14" t="s">
        <v>4</v>
      </c>
      <c r="B133" s="17">
        <f t="shared" ref="B133:M133" si="113">B31+B82</f>
        <v>1178</v>
      </c>
      <c r="C133" s="17">
        <f t="shared" si="113"/>
        <v>1162</v>
      </c>
      <c r="D133" s="49">
        <f t="shared" si="113"/>
        <v>1368</v>
      </c>
      <c r="E133" s="17">
        <f t="shared" si="113"/>
        <v>1223</v>
      </c>
      <c r="F133" s="17">
        <f t="shared" si="113"/>
        <v>1371</v>
      </c>
      <c r="G133" s="17">
        <f t="shared" si="113"/>
        <v>1397</v>
      </c>
      <c r="H133" s="17">
        <f t="shared" si="113"/>
        <v>1446</v>
      </c>
      <c r="I133" s="17">
        <f t="shared" si="113"/>
        <v>1295</v>
      </c>
      <c r="J133" s="17">
        <f t="shared" si="113"/>
        <v>1393</v>
      </c>
      <c r="K133" s="17">
        <f t="shared" si="113"/>
        <v>1538</v>
      </c>
      <c r="L133" s="17">
        <f t="shared" si="113"/>
        <v>1476</v>
      </c>
      <c r="M133" s="17">
        <f t="shared" si="113"/>
        <v>1306</v>
      </c>
      <c r="N133" s="17">
        <f t="shared" si="106"/>
        <v>16153</v>
      </c>
    </row>
    <row r="134" spans="1:14" x14ac:dyDescent="0.2">
      <c r="A134" s="16" t="s">
        <v>13</v>
      </c>
      <c r="B134" s="17">
        <f t="shared" ref="B134:N134" si="114">SUM(B126:B133)</f>
        <v>15319</v>
      </c>
      <c r="C134" s="17">
        <f t="shared" si="114"/>
        <v>13767</v>
      </c>
      <c r="D134" s="17">
        <f t="shared" si="114"/>
        <v>16400</v>
      </c>
      <c r="E134" s="17">
        <f t="shared" si="114"/>
        <v>14179</v>
      </c>
      <c r="F134" s="17">
        <f t="shared" si="114"/>
        <v>16099</v>
      </c>
      <c r="G134" s="17">
        <f t="shared" si="114"/>
        <v>16750</v>
      </c>
      <c r="H134" s="17">
        <f t="shared" si="114"/>
        <v>17027</v>
      </c>
      <c r="I134" s="17">
        <f t="shared" si="114"/>
        <v>15533</v>
      </c>
      <c r="J134" s="17">
        <f t="shared" si="114"/>
        <v>15971</v>
      </c>
      <c r="K134" s="17">
        <f t="shared" si="114"/>
        <v>17117</v>
      </c>
      <c r="L134" s="17">
        <f t="shared" si="114"/>
        <v>15790</v>
      </c>
      <c r="M134" s="17">
        <f t="shared" si="114"/>
        <v>16803</v>
      </c>
      <c r="N134" s="17">
        <f t="shared" si="114"/>
        <v>190755</v>
      </c>
    </row>
    <row r="135" spans="1:14" x14ac:dyDescent="0.2">
      <c r="A135" s="28" t="s">
        <v>15</v>
      </c>
      <c r="B135" s="12" t="s">
        <v>36</v>
      </c>
      <c r="C135" s="12" t="s">
        <v>37</v>
      </c>
      <c r="D135" s="12" t="s">
        <v>38</v>
      </c>
      <c r="E135" s="12" t="s">
        <v>39</v>
      </c>
      <c r="F135" s="12" t="s">
        <v>40</v>
      </c>
      <c r="G135" s="12" t="s">
        <v>41</v>
      </c>
      <c r="H135" s="12" t="s">
        <v>42</v>
      </c>
      <c r="I135" s="12" t="s">
        <v>43</v>
      </c>
      <c r="J135" s="12" t="s">
        <v>44</v>
      </c>
      <c r="K135" s="12" t="s">
        <v>45</v>
      </c>
      <c r="L135" s="12" t="s">
        <v>46</v>
      </c>
      <c r="M135" s="12" t="s">
        <v>47</v>
      </c>
      <c r="N135" s="12" t="s">
        <v>0</v>
      </c>
    </row>
    <row r="136" spans="1:14" x14ac:dyDescent="0.2">
      <c r="A136" s="14" t="s">
        <v>17</v>
      </c>
      <c r="B136" s="29">
        <f t="shared" ref="B136:B143" si="115">B126/$B$134</f>
        <v>1.2402898361511849E-3</v>
      </c>
      <c r="C136" s="29">
        <f t="shared" ref="C136:C143" si="116">C126/$C$134</f>
        <v>6.5373719764654609E-4</v>
      </c>
      <c r="D136" s="29">
        <f t="shared" ref="D136:D143" si="117">D126/$D$134</f>
        <v>9.7560975609756097E-4</v>
      </c>
      <c r="E136" s="29">
        <f t="shared" ref="E136:E143" si="118">E126/$E$134</f>
        <v>7.052683546089287E-4</v>
      </c>
      <c r="F136" s="29">
        <f t="shared" ref="F136:F143" si="119">F126/$F$134</f>
        <v>1.9877010994471707E-3</v>
      </c>
      <c r="G136" s="29">
        <f t="shared" ref="G136:G143" si="120">G126/$G$134</f>
        <v>1.0746268656716418E-3</v>
      </c>
      <c r="H136" s="29">
        <f t="shared" ref="H136:H143" si="121">H126/$H$134</f>
        <v>1.1746050390556175E-3</v>
      </c>
      <c r="I136" s="29">
        <f t="shared" ref="I136:I143" si="122">I126/$I$134</f>
        <v>8.3692783106933629E-4</v>
      </c>
      <c r="J136" s="29">
        <f t="shared" ref="J136:J143" si="123">J126/$J$134</f>
        <v>6.2613486945087976E-4</v>
      </c>
      <c r="K136" s="29">
        <f t="shared" ref="K136:K143" si="124">K126/$K$134</f>
        <v>4.673716188584448E-4</v>
      </c>
      <c r="L136" s="29">
        <f t="shared" ref="L136:L143" si="125">L126/$L$134</f>
        <v>6.3331222292590248E-4</v>
      </c>
      <c r="M136" s="29">
        <v>0</v>
      </c>
      <c r="N136" s="29">
        <f t="shared" ref="N136:N143" si="126">N126/$N$134</f>
        <v>8.6498387984587557E-4</v>
      </c>
    </row>
    <row r="137" spans="1:14" x14ac:dyDescent="0.2">
      <c r="A137" s="14" t="s">
        <v>18</v>
      </c>
      <c r="B137" s="29">
        <f t="shared" si="115"/>
        <v>3.5903126835955347E-2</v>
      </c>
      <c r="C137" s="29">
        <f t="shared" si="116"/>
        <v>3.1234110554223867E-2</v>
      </c>
      <c r="D137" s="29">
        <f t="shared" si="117"/>
        <v>3.1097560975609756E-2</v>
      </c>
      <c r="E137" s="29">
        <f t="shared" si="118"/>
        <v>3.0114958741801257E-2</v>
      </c>
      <c r="F137" s="29">
        <f t="shared" si="119"/>
        <v>3.3915150009317351E-2</v>
      </c>
      <c r="G137" s="29">
        <f t="shared" si="120"/>
        <v>2.7880597014925373E-2</v>
      </c>
      <c r="H137" s="29">
        <f t="shared" si="121"/>
        <v>3.6295295706818581E-2</v>
      </c>
      <c r="I137" s="29">
        <f t="shared" si="122"/>
        <v>3.7919268653833771E-2</v>
      </c>
      <c r="J137" s="29">
        <f t="shared" si="123"/>
        <v>3.9759564210130861E-2</v>
      </c>
      <c r="K137" s="29">
        <f t="shared" si="124"/>
        <v>2.9794940702225856E-2</v>
      </c>
      <c r="L137" s="29">
        <f t="shared" si="125"/>
        <v>3.2172260924635848E-2</v>
      </c>
      <c r="M137" s="29">
        <f t="shared" ref="M137:M143" si="127">M127/$M$134</f>
        <v>3.35059215616259E-2</v>
      </c>
      <c r="N137" s="29">
        <f t="shared" si="126"/>
        <v>3.3304500537338473E-2</v>
      </c>
    </row>
    <row r="138" spans="1:14" x14ac:dyDescent="0.2">
      <c r="A138" s="14" t="s">
        <v>19</v>
      </c>
      <c r="B138" s="29">
        <f t="shared" si="115"/>
        <v>2.5654416084600822E-2</v>
      </c>
      <c r="C138" s="29">
        <f t="shared" si="116"/>
        <v>2.6512675237887702E-2</v>
      </c>
      <c r="D138" s="29">
        <f t="shared" si="117"/>
        <v>2.1646341463414633E-2</v>
      </c>
      <c r="E138" s="29">
        <f t="shared" si="118"/>
        <v>2.1651738486494113E-2</v>
      </c>
      <c r="F138" s="29">
        <f t="shared" si="119"/>
        <v>2.1802596434561151E-2</v>
      </c>
      <c r="G138" s="29">
        <f t="shared" si="120"/>
        <v>1.9402985074626865E-2</v>
      </c>
      <c r="H138" s="29">
        <f t="shared" si="121"/>
        <v>2.9188935220532095E-2</v>
      </c>
      <c r="I138" s="29">
        <f t="shared" si="122"/>
        <v>3.083757162170862E-2</v>
      </c>
      <c r="J138" s="29">
        <f t="shared" si="123"/>
        <v>2.773777471667397E-2</v>
      </c>
      <c r="K138" s="29">
        <f t="shared" si="124"/>
        <v>2.7341239703219021E-2</v>
      </c>
      <c r="L138" s="29">
        <f t="shared" si="125"/>
        <v>2.6852438252058266E-2</v>
      </c>
      <c r="M138" s="29">
        <f t="shared" si="127"/>
        <v>2.6304826519073975E-2</v>
      </c>
      <c r="N138" s="29">
        <f t="shared" si="126"/>
        <v>2.5420041414379702E-2</v>
      </c>
    </row>
    <row r="139" spans="1:14" x14ac:dyDescent="0.2">
      <c r="A139" s="14" t="s">
        <v>1</v>
      </c>
      <c r="B139" s="29">
        <f t="shared" si="115"/>
        <v>0.43325282329133757</v>
      </c>
      <c r="C139" s="29">
        <f t="shared" si="116"/>
        <v>0.43153918791312557</v>
      </c>
      <c r="D139" s="29">
        <f t="shared" si="117"/>
        <v>0.4400609756097561</v>
      </c>
      <c r="E139" s="29">
        <f t="shared" si="118"/>
        <v>0.44051061428873689</v>
      </c>
      <c r="F139" s="29">
        <f t="shared" si="119"/>
        <v>0.43058575066774335</v>
      </c>
      <c r="G139" s="29">
        <f t="shared" si="120"/>
        <v>0.45283582089552238</v>
      </c>
      <c r="H139" s="29">
        <f t="shared" si="121"/>
        <v>0.43448640394667293</v>
      </c>
      <c r="I139" s="29">
        <f t="shared" si="122"/>
        <v>0.43848580441640378</v>
      </c>
      <c r="J139" s="29">
        <f t="shared" si="123"/>
        <v>0.42708659445244507</v>
      </c>
      <c r="K139" s="29">
        <f t="shared" si="124"/>
        <v>0.43249401180113339</v>
      </c>
      <c r="L139" s="29">
        <f t="shared" si="125"/>
        <v>0.41152628245725142</v>
      </c>
      <c r="M139" s="29">
        <f t="shared" si="127"/>
        <v>0.4327798607391537</v>
      </c>
      <c r="N139" s="29">
        <f t="shared" si="126"/>
        <v>0.43386018715105762</v>
      </c>
    </row>
    <row r="140" spans="1:14" x14ac:dyDescent="0.2">
      <c r="A140" s="14" t="s">
        <v>2</v>
      </c>
      <c r="B140" s="29">
        <f t="shared" si="115"/>
        <v>2.7873882107187154E-2</v>
      </c>
      <c r="C140" s="29">
        <f t="shared" si="116"/>
        <v>2.2444977119198083E-2</v>
      </c>
      <c r="D140" s="29">
        <f t="shared" si="117"/>
        <v>2.725609756097561E-2</v>
      </c>
      <c r="E140" s="29">
        <f t="shared" si="118"/>
        <v>2.5248607094999646E-2</v>
      </c>
      <c r="F140" s="29">
        <f t="shared" si="119"/>
        <v>2.3603950555935151E-2</v>
      </c>
      <c r="G140" s="29">
        <f t="shared" si="120"/>
        <v>2.1074626865671641E-2</v>
      </c>
      <c r="H140" s="29">
        <f t="shared" si="121"/>
        <v>2.5019087331884654E-2</v>
      </c>
      <c r="I140" s="29">
        <f t="shared" si="122"/>
        <v>3.0580055365994979E-2</v>
      </c>
      <c r="J140" s="29">
        <f t="shared" si="123"/>
        <v>2.9490952351136433E-2</v>
      </c>
      <c r="K140" s="29">
        <f t="shared" si="124"/>
        <v>2.8509668750365133E-2</v>
      </c>
      <c r="L140" s="29">
        <f t="shared" si="125"/>
        <v>3.2742241925269158E-2</v>
      </c>
      <c r="M140" s="29">
        <f t="shared" si="127"/>
        <v>3.1899065643039931E-2</v>
      </c>
      <c r="N140" s="29">
        <f t="shared" si="126"/>
        <v>2.7191947786427615E-2</v>
      </c>
    </row>
    <row r="141" spans="1:14" x14ac:dyDescent="0.2">
      <c r="A141" s="14" t="s">
        <v>20</v>
      </c>
      <c r="B141" s="29">
        <f t="shared" si="115"/>
        <v>3.9167047457405838E-4</v>
      </c>
      <c r="C141" s="29">
        <f t="shared" si="116"/>
        <v>5.0846226483620255E-4</v>
      </c>
      <c r="D141" s="29">
        <f t="shared" si="117"/>
        <v>3.6585365853658537E-4</v>
      </c>
      <c r="E141" s="29">
        <f t="shared" si="118"/>
        <v>6.3474151914803584E-4</v>
      </c>
      <c r="F141" s="29">
        <f t="shared" si="119"/>
        <v>4.9692527486179267E-4</v>
      </c>
      <c r="G141" s="29">
        <f t="shared" si="120"/>
        <v>4.7761194029850748E-4</v>
      </c>
      <c r="H141" s="29">
        <f t="shared" si="121"/>
        <v>2.3492100781112352E-4</v>
      </c>
      <c r="I141" s="29">
        <f t="shared" si="122"/>
        <v>2.5751625571364194E-4</v>
      </c>
      <c r="J141" s="29">
        <f t="shared" si="123"/>
        <v>1.2522697389017595E-4</v>
      </c>
      <c r="K141" s="29">
        <f t="shared" si="124"/>
        <v>2.336858094292224E-4</v>
      </c>
      <c r="L141" s="29">
        <f t="shared" si="125"/>
        <v>1.2666244458518051E-4</v>
      </c>
      <c r="M141" s="29">
        <f t="shared" si="127"/>
        <v>0</v>
      </c>
      <c r="N141" s="29">
        <f t="shared" si="126"/>
        <v>3.1453959267122749E-4</v>
      </c>
    </row>
    <row r="142" spans="1:14" x14ac:dyDescent="0.2">
      <c r="A142" s="14" t="s">
        <v>3</v>
      </c>
      <c r="B142" s="29">
        <f t="shared" si="115"/>
        <v>0.39878582152882042</v>
      </c>
      <c r="C142" s="29">
        <f t="shared" si="116"/>
        <v>0.40270211375027237</v>
      </c>
      <c r="D142" s="29">
        <f t="shared" si="117"/>
        <v>0.39518292682926831</v>
      </c>
      <c r="E142" s="29">
        <f t="shared" si="118"/>
        <v>0.39487975174553919</v>
      </c>
      <c r="F142" s="29">
        <f t="shared" si="119"/>
        <v>0.40244735697869433</v>
      </c>
      <c r="G142" s="29">
        <f t="shared" si="120"/>
        <v>0.39385074626865674</v>
      </c>
      <c r="H142" s="29">
        <f t="shared" si="121"/>
        <v>0.38867680742350386</v>
      </c>
      <c r="I142" s="29">
        <f t="shared" si="122"/>
        <v>0.37771196806798429</v>
      </c>
      <c r="J142" s="29">
        <f t="shared" si="123"/>
        <v>0.38795316511176509</v>
      </c>
      <c r="K142" s="29">
        <f t="shared" si="124"/>
        <v>0.3913068878892329</v>
      </c>
      <c r="L142" s="29">
        <f t="shared" si="125"/>
        <v>0.40246991766941104</v>
      </c>
      <c r="M142" s="29">
        <f t="shared" si="127"/>
        <v>0.39778610962328154</v>
      </c>
      <c r="N142" s="29">
        <f t="shared" si="126"/>
        <v>0.39436449896464049</v>
      </c>
    </row>
    <row r="143" spans="1:14" x14ac:dyDescent="0.2">
      <c r="A143" s="14" t="s">
        <v>4</v>
      </c>
      <c r="B143" s="29">
        <f t="shared" si="115"/>
        <v>7.6897969841373454E-2</v>
      </c>
      <c r="C143" s="29">
        <f t="shared" si="116"/>
        <v>8.4404735962809618E-2</v>
      </c>
      <c r="D143" s="29">
        <f t="shared" si="117"/>
        <v>8.3414634146341468E-2</v>
      </c>
      <c r="E143" s="29">
        <f t="shared" si="118"/>
        <v>8.6254319768671983E-2</v>
      </c>
      <c r="F143" s="29">
        <f t="shared" si="119"/>
        <v>8.5160568979439716E-2</v>
      </c>
      <c r="G143" s="29">
        <f t="shared" si="120"/>
        <v>8.3402985074626859E-2</v>
      </c>
      <c r="H143" s="29">
        <f t="shared" si="121"/>
        <v>8.4923944323721148E-2</v>
      </c>
      <c r="I143" s="29">
        <f t="shared" si="122"/>
        <v>8.337088778729157E-2</v>
      </c>
      <c r="J143" s="29">
        <f t="shared" si="123"/>
        <v>8.7220587314507547E-2</v>
      </c>
      <c r="K143" s="29">
        <f t="shared" si="124"/>
        <v>8.9852193725536017E-2</v>
      </c>
      <c r="L143" s="29">
        <f t="shared" si="125"/>
        <v>9.3476884103863206E-2</v>
      </c>
      <c r="M143" s="29">
        <f t="shared" si="127"/>
        <v>7.7724215913824918E-2</v>
      </c>
      <c r="N143" s="29">
        <f t="shared" si="126"/>
        <v>8.4679300673638963E-2</v>
      </c>
    </row>
    <row r="144" spans="1:14" x14ac:dyDescent="0.2">
      <c r="A144" s="14" t="s">
        <v>48</v>
      </c>
      <c r="B144" s="29">
        <f>SUM(B136:B143)</f>
        <v>1</v>
      </c>
      <c r="C144" s="29">
        <f t="shared" ref="C144:K144" si="128">SUM(C136:C143)</f>
        <v>1</v>
      </c>
      <c r="D144" s="29">
        <f t="shared" si="128"/>
        <v>0.99999999999999989</v>
      </c>
      <c r="E144" s="29">
        <f t="shared" si="128"/>
        <v>1</v>
      </c>
      <c r="F144" s="29">
        <f t="shared" si="128"/>
        <v>1</v>
      </c>
      <c r="G144" s="29">
        <f t="shared" si="128"/>
        <v>0.99999999999999989</v>
      </c>
      <c r="H144" s="29">
        <f t="shared" si="128"/>
        <v>1</v>
      </c>
      <c r="I144" s="29">
        <f t="shared" si="128"/>
        <v>1</v>
      </c>
      <c r="J144" s="29">
        <f t="shared" si="128"/>
        <v>1</v>
      </c>
      <c r="K144" s="29">
        <f t="shared" si="128"/>
        <v>0.99999999999999989</v>
      </c>
      <c r="L144" s="29">
        <f>SUM(L136:L143)</f>
        <v>1</v>
      </c>
      <c r="M144" s="29">
        <f>SUM(M136:M143)</f>
        <v>1</v>
      </c>
      <c r="N144" s="29">
        <f>SUM(N136:N143)</f>
        <v>0.99999999999999989</v>
      </c>
    </row>
    <row r="145" spans="1:14" x14ac:dyDescent="0.2">
      <c r="A145" s="16" t="s">
        <v>23</v>
      </c>
      <c r="B145" s="12" t="s">
        <v>36</v>
      </c>
      <c r="C145" s="12" t="s">
        <v>37</v>
      </c>
      <c r="D145" s="12" t="s">
        <v>38</v>
      </c>
      <c r="E145" s="12" t="s">
        <v>39</v>
      </c>
      <c r="F145" s="12" t="s">
        <v>40</v>
      </c>
      <c r="G145" s="12" t="s">
        <v>41</v>
      </c>
      <c r="H145" s="12" t="s">
        <v>42</v>
      </c>
      <c r="I145" s="12" t="s">
        <v>43</v>
      </c>
      <c r="J145" s="12" t="s">
        <v>44</v>
      </c>
      <c r="K145" s="12" t="s">
        <v>45</v>
      </c>
      <c r="L145" s="12" t="s">
        <v>46</v>
      </c>
      <c r="M145" s="12" t="s">
        <v>47</v>
      </c>
      <c r="N145" s="12" t="s">
        <v>0</v>
      </c>
    </row>
    <row r="146" spans="1:14" x14ac:dyDescent="0.2">
      <c r="A146" s="14" t="s">
        <v>17</v>
      </c>
      <c r="B146" s="38">
        <f t="shared" ref="B146:L146" si="129">B105/B126</f>
        <v>339.37105263157895</v>
      </c>
      <c r="C146" s="38">
        <f t="shared" si="129"/>
        <v>307.04999999999995</v>
      </c>
      <c r="D146" s="38">
        <f t="shared" si="129"/>
        <v>322.14375000000001</v>
      </c>
      <c r="E146" s="38">
        <f t="shared" si="129"/>
        <v>331.2</v>
      </c>
      <c r="F146" s="38">
        <f t="shared" si="129"/>
        <v>331.2</v>
      </c>
      <c r="G146" s="38">
        <f t="shared" si="129"/>
        <v>307.04999999999995</v>
      </c>
      <c r="H146" s="38">
        <f t="shared" si="129"/>
        <v>309.46500000000003</v>
      </c>
      <c r="I146" s="38">
        <f t="shared" si="129"/>
        <v>286.61538461538464</v>
      </c>
      <c r="J146" s="38">
        <f t="shared" si="129"/>
        <v>302.21999999999997</v>
      </c>
      <c r="K146" s="38">
        <f t="shared" si="129"/>
        <v>304.03125</v>
      </c>
      <c r="L146" s="38">
        <f t="shared" si="129"/>
        <v>316.70999999999998</v>
      </c>
      <c r="M146" s="38" t="s">
        <v>51</v>
      </c>
      <c r="N146" s="38">
        <f t="shared" ref="N146:N153" si="130">N105/N126</f>
        <v>317.21181818181816</v>
      </c>
    </row>
    <row r="147" spans="1:14" x14ac:dyDescent="0.2">
      <c r="A147" s="14" t="s">
        <v>18</v>
      </c>
      <c r="B147" s="38">
        <f t="shared" ref="B147:L147" si="131">B106/B127</f>
        <v>351.3375636363636</v>
      </c>
      <c r="C147" s="38">
        <f t="shared" si="131"/>
        <v>354.48281395348835</v>
      </c>
      <c r="D147" s="38">
        <f t="shared" si="131"/>
        <v>354.98705882352942</v>
      </c>
      <c r="E147" s="38">
        <f t="shared" si="131"/>
        <v>353.04669789227165</v>
      </c>
      <c r="F147" s="38">
        <f t="shared" si="131"/>
        <v>357.64058608058605</v>
      </c>
      <c r="G147" s="38">
        <f t="shared" si="131"/>
        <v>358.6268308351178</v>
      </c>
      <c r="H147" s="38">
        <f t="shared" si="131"/>
        <v>357.07354368932039</v>
      </c>
      <c r="I147" s="38">
        <f t="shared" si="131"/>
        <v>354.76762308998303</v>
      </c>
      <c r="J147" s="38">
        <f t="shared" si="131"/>
        <v>355.59859842519688</v>
      </c>
      <c r="K147" s="38">
        <f t="shared" si="131"/>
        <v>356.32803921568632</v>
      </c>
      <c r="L147" s="38">
        <f t="shared" si="131"/>
        <v>355.05582677165353</v>
      </c>
      <c r="M147" s="38">
        <f>M106/M127</f>
        <v>355.96660746003556</v>
      </c>
      <c r="N147" s="38">
        <f t="shared" si="130"/>
        <v>355.44587596411145</v>
      </c>
    </row>
    <row r="148" spans="1:14" x14ac:dyDescent="0.2">
      <c r="A148" s="14" t="s">
        <v>19</v>
      </c>
      <c r="B148" s="38">
        <f t="shared" ref="B148:L148" si="132">B107/B128</f>
        <v>348.07318066157762</v>
      </c>
      <c r="C148" s="38">
        <f t="shared" si="132"/>
        <v>338.08136986301366</v>
      </c>
      <c r="D148" s="38">
        <f t="shared" si="132"/>
        <v>341.19056338028167</v>
      </c>
      <c r="E148" s="38">
        <f t="shared" si="132"/>
        <v>341.40328990228011</v>
      </c>
      <c r="F148" s="38">
        <f t="shared" si="132"/>
        <v>345.40310541310544</v>
      </c>
      <c r="G148" s="38">
        <f t="shared" si="132"/>
        <v>343.99126153846157</v>
      </c>
      <c r="H148" s="38">
        <f t="shared" si="132"/>
        <v>349.85378269617712</v>
      </c>
      <c r="I148" s="38">
        <f t="shared" si="132"/>
        <v>348.22091858037578</v>
      </c>
      <c r="J148" s="38">
        <f t="shared" si="132"/>
        <v>351.21580135440183</v>
      </c>
      <c r="K148" s="38">
        <f t="shared" si="132"/>
        <v>349.22903846153849</v>
      </c>
      <c r="L148" s="38">
        <f t="shared" si="132"/>
        <v>350.7333018867925</v>
      </c>
      <c r="M148" s="38">
        <f>M107/M128</f>
        <v>352.49042986425337</v>
      </c>
      <c r="N148" s="38">
        <f t="shared" si="130"/>
        <v>347.15904310167048</v>
      </c>
    </row>
    <row r="149" spans="1:14" x14ac:dyDescent="0.2">
      <c r="A149" s="14" t="s">
        <v>1</v>
      </c>
      <c r="B149" s="38">
        <f t="shared" ref="B149:L149" si="133">B108/B129</f>
        <v>358.10647431068259</v>
      </c>
      <c r="C149" s="38">
        <f t="shared" si="133"/>
        <v>358.10164787072887</v>
      </c>
      <c r="D149" s="38">
        <f t="shared" si="133"/>
        <v>358.67845780795346</v>
      </c>
      <c r="E149" s="38">
        <f t="shared" si="133"/>
        <v>358.50091898815236</v>
      </c>
      <c r="F149" s="38">
        <f t="shared" si="133"/>
        <v>358.89840882862092</v>
      </c>
      <c r="G149" s="38">
        <f t="shared" si="133"/>
        <v>357.59947923533286</v>
      </c>
      <c r="H149" s="38">
        <f t="shared" si="133"/>
        <v>358.23415788050829</v>
      </c>
      <c r="I149" s="38">
        <f t="shared" si="133"/>
        <v>358.79206283952431</v>
      </c>
      <c r="J149" s="38">
        <f t="shared" si="133"/>
        <v>358.04370180325463</v>
      </c>
      <c r="K149" s="38">
        <f t="shared" si="133"/>
        <v>358.75292043766041</v>
      </c>
      <c r="L149" s="38">
        <f t="shared" si="133"/>
        <v>358.53184056632807</v>
      </c>
      <c r="M149" s="38">
        <f>M108/M129</f>
        <v>359.33824669966998</v>
      </c>
      <c r="N149" s="38">
        <f t="shared" si="130"/>
        <v>358.46775872693667</v>
      </c>
    </row>
    <row r="150" spans="1:14" x14ac:dyDescent="0.2">
      <c r="A150" s="14" t="s">
        <v>2</v>
      </c>
      <c r="B150" s="38">
        <f t="shared" ref="B150:L150" si="134">B109/B130</f>
        <v>349.00468384074941</v>
      </c>
      <c r="C150" s="38">
        <f t="shared" si="134"/>
        <v>346.06796116504853</v>
      </c>
      <c r="D150" s="38">
        <f t="shared" si="134"/>
        <v>349.36241610738256</v>
      </c>
      <c r="E150" s="38">
        <f t="shared" si="134"/>
        <v>352.48603351955308</v>
      </c>
      <c r="F150" s="38">
        <f t="shared" si="134"/>
        <v>345.84210526315792</v>
      </c>
      <c r="G150" s="38">
        <f t="shared" si="134"/>
        <v>351.48725212464592</v>
      </c>
      <c r="H150" s="38">
        <f t="shared" si="134"/>
        <v>352.34741784037561</v>
      </c>
      <c r="I150" s="38">
        <f t="shared" si="134"/>
        <v>351.73684210526318</v>
      </c>
      <c r="J150" s="38">
        <f t="shared" si="134"/>
        <v>349.33121019108279</v>
      </c>
      <c r="K150" s="38">
        <f t="shared" si="134"/>
        <v>346.37295081967216</v>
      </c>
      <c r="L150" s="38">
        <f t="shared" si="134"/>
        <v>351.09284332688588</v>
      </c>
      <c r="M150" s="38">
        <f>M109/M130</f>
        <v>349.72014925373134</v>
      </c>
      <c r="N150" s="38">
        <f t="shared" si="130"/>
        <v>349.62695199537302</v>
      </c>
    </row>
    <row r="151" spans="1:14" x14ac:dyDescent="0.2">
      <c r="A151" s="14" t="s">
        <v>20</v>
      </c>
      <c r="B151" s="38">
        <f t="shared" ref="B151:L151" si="135">B110/B131</f>
        <v>355.69666666666666</v>
      </c>
      <c r="C151" s="38">
        <f t="shared" si="135"/>
        <v>354.26714285714286</v>
      </c>
      <c r="D151" s="38">
        <f t="shared" si="135"/>
        <v>349.14000000000004</v>
      </c>
      <c r="E151" s="38">
        <f t="shared" si="135"/>
        <v>346.95777777777778</v>
      </c>
      <c r="F151" s="38">
        <f t="shared" si="135"/>
        <v>337.40999999999997</v>
      </c>
      <c r="G151" s="38">
        <f t="shared" si="135"/>
        <v>339.74</v>
      </c>
      <c r="H151" s="38">
        <f t="shared" si="135"/>
        <v>345.69</v>
      </c>
      <c r="I151" s="38">
        <f t="shared" si="135"/>
        <v>365.36</v>
      </c>
      <c r="J151" s="38">
        <f t="shared" si="135"/>
        <v>356.04</v>
      </c>
      <c r="K151" s="38">
        <f t="shared" si="135"/>
        <v>345.69</v>
      </c>
      <c r="L151" s="38">
        <f t="shared" si="135"/>
        <v>356.04</v>
      </c>
      <c r="M151" s="38" t="s">
        <v>50</v>
      </c>
      <c r="N151" s="38">
        <f t="shared" si="130"/>
        <v>348.33049999999997</v>
      </c>
    </row>
    <row r="152" spans="1:14" x14ac:dyDescent="0.2">
      <c r="A152" s="14" t="s">
        <v>3</v>
      </c>
      <c r="B152" s="38">
        <f t="shared" ref="B152:L152" si="136">B111/B132</f>
        <v>363.77406776886568</v>
      </c>
      <c r="C152" s="38">
        <f t="shared" si="136"/>
        <v>363.91549783549783</v>
      </c>
      <c r="D152" s="38">
        <f t="shared" si="136"/>
        <v>364.25101836136395</v>
      </c>
      <c r="E152" s="38">
        <f t="shared" si="136"/>
        <v>364.95593320235758</v>
      </c>
      <c r="F152" s="38">
        <f t="shared" si="136"/>
        <v>364.88828522920198</v>
      </c>
      <c r="G152" s="38">
        <f t="shared" si="136"/>
        <v>365.54756556010307</v>
      </c>
      <c r="H152" s="38">
        <f t="shared" si="136"/>
        <v>364.62542459957695</v>
      </c>
      <c r="I152" s="38">
        <f t="shared" si="136"/>
        <v>364.37638656894501</v>
      </c>
      <c r="J152" s="38">
        <f t="shared" si="136"/>
        <v>362.44419302775987</v>
      </c>
      <c r="K152" s="38">
        <f t="shared" si="136"/>
        <v>363.53832487309649</v>
      </c>
      <c r="L152" s="38">
        <f t="shared" si="136"/>
        <v>364.46720062942563</v>
      </c>
      <c r="M152" s="38">
        <f>M111/M132</f>
        <v>363.96926391382408</v>
      </c>
      <c r="N152" s="38">
        <f t="shared" si="130"/>
        <v>364.23228056415911</v>
      </c>
    </row>
    <row r="153" spans="1:14" x14ac:dyDescent="0.2">
      <c r="A153" s="14" t="s">
        <v>4</v>
      </c>
      <c r="B153" s="38">
        <f t="shared" ref="B153:L153" si="137">B112/B133</f>
        <v>327.86033955857386</v>
      </c>
      <c r="C153" s="38">
        <f t="shared" si="137"/>
        <v>329.16232358003441</v>
      </c>
      <c r="D153" s="38">
        <f t="shared" si="137"/>
        <v>328.80036549707603</v>
      </c>
      <c r="E153" s="38">
        <f t="shared" si="137"/>
        <v>326.68583810302539</v>
      </c>
      <c r="F153" s="38">
        <f t="shared" si="137"/>
        <v>329.0230342815463</v>
      </c>
      <c r="G153" s="38">
        <f t="shared" si="137"/>
        <v>327.86909090909091</v>
      </c>
      <c r="H153" s="38">
        <f t="shared" si="137"/>
        <v>330.40145228215766</v>
      </c>
      <c r="I153" s="38">
        <f t="shared" si="137"/>
        <v>328.43042471042469</v>
      </c>
      <c r="J153" s="38">
        <f t="shared" si="137"/>
        <v>328.72117731514714</v>
      </c>
      <c r="K153" s="38">
        <f t="shared" si="137"/>
        <v>329.43490247074124</v>
      </c>
      <c r="L153" s="38">
        <f t="shared" si="137"/>
        <v>329.46429539295394</v>
      </c>
      <c r="M153" s="38">
        <f>M112/M133</f>
        <v>328.52240428790202</v>
      </c>
      <c r="N153" s="38">
        <f t="shared" si="130"/>
        <v>328.74156008171855</v>
      </c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2012 THROUGH OCT 31, 2013</oddHeader>
    <oddFooter>&amp;L&amp;8Nov 4 2013&amp;C&amp;8Page &amp;P of &amp;N</oddFooter>
  </headerFooter>
  <rowBreaks count="2" manualBreakCount="2">
    <brk id="51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139" zoomScaleNormal="100" workbookViewId="0">
      <selection activeCell="I100" sqref="I100"/>
    </sheetView>
  </sheetViews>
  <sheetFormatPr defaultColWidth="9.109375" defaultRowHeight="10.199999999999999" x14ac:dyDescent="0.2"/>
  <cols>
    <col min="1" max="1" width="9.6640625" style="3" customWidth="1"/>
    <col min="2" max="8" width="9.109375" style="1"/>
    <col min="9" max="10" width="9.5546875" style="1" bestFit="1" customWidth="1"/>
    <col min="11" max="13" width="9.109375" style="1"/>
    <col min="14" max="14" width="10.44140625" style="1" bestFit="1" customWidth="1"/>
    <col min="15" max="16384" width="9.109375" style="1"/>
  </cols>
  <sheetData>
    <row r="1" spans="1:14" x14ac:dyDescent="0.2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2" customFormat="1" x14ac:dyDescent="0.2">
      <c r="A2" s="11" t="s">
        <v>7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4" x14ac:dyDescent="0.2">
      <c r="A3" s="14" t="s">
        <v>17</v>
      </c>
      <c r="B3" s="15">
        <v>14231.5</v>
      </c>
      <c r="C3" s="15">
        <v>13377.61</v>
      </c>
      <c r="D3" s="15">
        <v>15370.02</v>
      </c>
      <c r="E3" s="15">
        <v>12523.72</v>
      </c>
      <c r="F3" s="15">
        <v>13377.61</v>
      </c>
      <c r="G3" s="15">
        <v>12523.72</v>
      </c>
      <c r="H3" s="15">
        <v>15370.02</v>
      </c>
      <c r="I3" s="15">
        <v>14231.5</v>
      </c>
      <c r="J3" s="15">
        <v>22201.14</v>
      </c>
      <c r="K3" s="15">
        <v>23624.29</v>
      </c>
      <c r="L3" s="15">
        <v>23339.66</v>
      </c>
      <c r="M3" s="15">
        <v>11100.57</v>
      </c>
      <c r="N3" s="15">
        <f t="shared" ref="N3:N10" si="0">SUM(B3:M3)</f>
        <v>191271.36000000004</v>
      </c>
    </row>
    <row r="4" spans="1:14" x14ac:dyDescent="0.2">
      <c r="A4" s="14" t="s">
        <v>18</v>
      </c>
      <c r="B4" s="15">
        <v>24762.81</v>
      </c>
      <c r="C4" s="15">
        <v>22485.77</v>
      </c>
      <c r="D4" s="15">
        <v>25047.439999999999</v>
      </c>
      <c r="E4" s="15">
        <v>13092.98</v>
      </c>
      <c r="F4" s="15">
        <v>16508.54</v>
      </c>
      <c r="G4" s="15">
        <v>12523.72</v>
      </c>
      <c r="H4" s="15">
        <v>40132.83</v>
      </c>
      <c r="I4" s="15">
        <v>16793.169999999998</v>
      </c>
      <c r="J4" s="15">
        <v>27609.11</v>
      </c>
      <c r="K4" s="15">
        <v>22770.400000000001</v>
      </c>
      <c r="L4" s="15">
        <v>19639.47</v>
      </c>
      <c r="M4" s="15">
        <v>21631.88</v>
      </c>
      <c r="N4" s="15">
        <f t="shared" si="0"/>
        <v>262998.12</v>
      </c>
    </row>
    <row r="5" spans="1:14" x14ac:dyDescent="0.2">
      <c r="A5" s="14" t="s">
        <v>19</v>
      </c>
      <c r="B5" s="15">
        <v>42746.2</v>
      </c>
      <c r="C5" s="15">
        <v>41524.879999999997</v>
      </c>
      <c r="D5" s="15">
        <v>49768.79</v>
      </c>
      <c r="E5" s="15">
        <v>30838.33</v>
      </c>
      <c r="F5" s="15">
        <v>38166.25</v>
      </c>
      <c r="G5" s="15">
        <v>32670.31</v>
      </c>
      <c r="H5" s="15">
        <v>83355.09</v>
      </c>
      <c r="I5" s="15">
        <v>72668.539999999994</v>
      </c>
      <c r="J5" s="15">
        <v>47326.15</v>
      </c>
      <c r="K5" s="15">
        <v>45494.17</v>
      </c>
      <c r="L5" s="15">
        <v>22899.75</v>
      </c>
      <c r="M5" s="15">
        <v>28701.02</v>
      </c>
      <c r="N5" s="15">
        <f t="shared" si="0"/>
        <v>536159.48</v>
      </c>
    </row>
    <row r="6" spans="1:14" x14ac:dyDescent="0.2">
      <c r="A6" s="14" t="s">
        <v>1</v>
      </c>
      <c r="B6" s="15">
        <v>515636.47999999998</v>
      </c>
      <c r="C6" s="15">
        <v>485402.64</v>
      </c>
      <c r="D6" s="15">
        <v>501350.16</v>
      </c>
      <c r="E6" s="15">
        <v>501682.4</v>
      </c>
      <c r="F6" s="15">
        <v>493708.64</v>
      </c>
      <c r="G6" s="15">
        <v>487728.32</v>
      </c>
      <c r="H6" s="15">
        <v>470451.84</v>
      </c>
      <c r="I6" s="15">
        <v>442543.68</v>
      </c>
      <c r="J6" s="15">
        <v>499024.48</v>
      </c>
      <c r="K6" s="15">
        <v>514307.52</v>
      </c>
      <c r="L6" s="15">
        <v>445201.6</v>
      </c>
      <c r="M6" s="15">
        <v>480419.04</v>
      </c>
      <c r="N6" s="15">
        <f t="shared" si="0"/>
        <v>5837456.7999999998</v>
      </c>
    </row>
    <row r="7" spans="1:14" x14ac:dyDescent="0.2">
      <c r="A7" s="14" t="s">
        <v>2</v>
      </c>
      <c r="B7" s="15">
        <v>64625</v>
      </c>
      <c r="C7" s="15">
        <v>43175</v>
      </c>
      <c r="D7" s="15">
        <v>63800</v>
      </c>
      <c r="E7" s="15">
        <v>57200</v>
      </c>
      <c r="F7" s="15">
        <v>61050</v>
      </c>
      <c r="G7" s="15">
        <v>64075</v>
      </c>
      <c r="H7" s="15">
        <v>61325</v>
      </c>
      <c r="I7" s="15">
        <v>61600</v>
      </c>
      <c r="J7" s="15">
        <v>55275</v>
      </c>
      <c r="K7" s="15">
        <v>60775</v>
      </c>
      <c r="L7" s="15">
        <v>58850</v>
      </c>
      <c r="M7" s="15">
        <v>66550</v>
      </c>
      <c r="N7" s="15">
        <f t="shared" si="0"/>
        <v>718300</v>
      </c>
    </row>
    <row r="8" spans="1:14" x14ac:dyDescent="0.2">
      <c r="A8" s="14" t="s">
        <v>20</v>
      </c>
      <c r="B8" s="15">
        <v>503.02</v>
      </c>
      <c r="C8" s="15">
        <v>0</v>
      </c>
      <c r="D8" s="15">
        <v>0</v>
      </c>
      <c r="E8" s="15">
        <v>0</v>
      </c>
      <c r="F8" s="15">
        <v>503.02</v>
      </c>
      <c r="G8" s="15">
        <v>1006.04</v>
      </c>
      <c r="H8" s="15">
        <v>0</v>
      </c>
      <c r="I8" s="15">
        <v>0</v>
      </c>
      <c r="J8" s="15">
        <v>1006.04</v>
      </c>
      <c r="K8" s="15">
        <v>0</v>
      </c>
      <c r="L8" s="15">
        <v>251.51</v>
      </c>
      <c r="M8" s="15">
        <v>0</v>
      </c>
      <c r="N8" s="15">
        <f t="shared" si="0"/>
        <v>3269.63</v>
      </c>
    </row>
    <row r="9" spans="1:14" x14ac:dyDescent="0.2">
      <c r="A9" s="14" t="s">
        <v>3</v>
      </c>
      <c r="B9" s="15">
        <v>30139.200000000001</v>
      </c>
      <c r="C9" s="15">
        <v>26827.200000000001</v>
      </c>
      <c r="D9" s="15">
        <v>25502.400000000001</v>
      </c>
      <c r="E9" s="15">
        <v>31132.799999999999</v>
      </c>
      <c r="F9" s="15">
        <v>29145.599999999999</v>
      </c>
      <c r="G9" s="15">
        <v>28152</v>
      </c>
      <c r="H9" s="15">
        <v>31795.200000000001</v>
      </c>
      <c r="I9" s="15">
        <v>21528</v>
      </c>
      <c r="J9" s="15">
        <v>28152</v>
      </c>
      <c r="K9" s="15">
        <v>23515.200000000001</v>
      </c>
      <c r="L9" s="15">
        <v>24508.799999999999</v>
      </c>
      <c r="M9" s="15">
        <v>22190.400000000001</v>
      </c>
      <c r="N9" s="15">
        <f t="shared" si="0"/>
        <v>322588.80000000005</v>
      </c>
    </row>
    <row r="10" spans="1:14" x14ac:dyDescent="0.2">
      <c r="A10" s="14" t="s">
        <v>4</v>
      </c>
      <c r="B10" s="15">
        <v>43414.8</v>
      </c>
      <c r="C10" s="15">
        <v>55437.36</v>
      </c>
      <c r="D10" s="15">
        <v>37737.480000000003</v>
      </c>
      <c r="E10" s="15">
        <v>49760.04</v>
      </c>
      <c r="F10" s="15">
        <v>52765.68</v>
      </c>
      <c r="G10" s="15">
        <v>62116.56</v>
      </c>
      <c r="H10" s="15">
        <v>52431.72</v>
      </c>
      <c r="I10" s="15">
        <v>48758.16</v>
      </c>
      <c r="J10" s="15">
        <v>50761.919999999998</v>
      </c>
      <c r="K10" s="15">
        <v>60780.72</v>
      </c>
      <c r="L10" s="15">
        <v>45418.559999999998</v>
      </c>
      <c r="M10" s="15">
        <v>53433.599999999999</v>
      </c>
      <c r="N10" s="15">
        <f t="shared" si="0"/>
        <v>612816.6</v>
      </c>
    </row>
    <row r="11" spans="1:14" x14ac:dyDescent="0.2">
      <c r="A11" s="16" t="s">
        <v>11</v>
      </c>
      <c r="B11" s="15">
        <f t="shared" ref="B11:N11" si="1">SUM(B3:B10)</f>
        <v>736059.01</v>
      </c>
      <c r="C11" s="15">
        <f t="shared" si="1"/>
        <v>688230.46</v>
      </c>
      <c r="D11" s="15">
        <f t="shared" si="1"/>
        <v>718576.28999999992</v>
      </c>
      <c r="E11" s="15">
        <f t="shared" si="1"/>
        <v>696230.27000000014</v>
      </c>
      <c r="F11" s="15">
        <f t="shared" si="1"/>
        <v>705225.34000000008</v>
      </c>
      <c r="G11" s="15">
        <f t="shared" si="1"/>
        <v>700795.67000000016</v>
      </c>
      <c r="H11" s="15">
        <f t="shared" si="1"/>
        <v>754861.7</v>
      </c>
      <c r="I11" s="15">
        <f t="shared" si="1"/>
        <v>678123.05</v>
      </c>
      <c r="J11" s="15">
        <f t="shared" si="1"/>
        <v>731355.84000000008</v>
      </c>
      <c r="K11" s="15">
        <f t="shared" si="1"/>
        <v>751267.29999999993</v>
      </c>
      <c r="L11" s="15">
        <f t="shared" si="1"/>
        <v>640109.35000000009</v>
      </c>
      <c r="M11" s="15">
        <f t="shared" si="1"/>
        <v>684026.51</v>
      </c>
      <c r="N11" s="15">
        <f t="shared" si="1"/>
        <v>8484860.7899999991</v>
      </c>
    </row>
    <row r="12" spans="1:14" x14ac:dyDescent="0.2">
      <c r="A12" s="28" t="s">
        <v>12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12" t="s">
        <v>43</v>
      </c>
      <c r="J12" s="12" t="s">
        <v>44</v>
      </c>
      <c r="K12" s="12" t="s">
        <v>45</v>
      </c>
      <c r="L12" s="12" t="s">
        <v>46</v>
      </c>
      <c r="M12" s="12" t="s">
        <v>47</v>
      </c>
      <c r="N12" s="12" t="s">
        <v>0</v>
      </c>
    </row>
    <row r="13" spans="1:14" x14ac:dyDescent="0.2">
      <c r="A13" s="14" t="s">
        <v>17</v>
      </c>
      <c r="B13" s="29">
        <f t="shared" ref="B13:B20" si="2">B3/$B$11</f>
        <v>1.9334726980653357E-2</v>
      </c>
      <c r="C13" s="29">
        <f t="shared" ref="C13:C20" si="3">C3/$C$11</f>
        <v>1.9437689520455111E-2</v>
      </c>
      <c r="D13" s="29">
        <f t="shared" ref="D13:D20" si="4">D3/$D$11</f>
        <v>2.138954515184463E-2</v>
      </c>
      <c r="E13" s="29">
        <f t="shared" ref="E13:E20" si="5">E3/$E$11</f>
        <v>1.7987899319574251E-2</v>
      </c>
      <c r="F13" s="29">
        <f t="shared" ref="F13:F20" si="6">F3/$F$11</f>
        <v>1.8969270162640495E-2</v>
      </c>
      <c r="G13" s="29">
        <f t="shared" ref="G13:G20" si="7">G3/$G$11</f>
        <v>1.7870715439780038E-2</v>
      </c>
      <c r="H13" s="29">
        <f t="shared" ref="H13:H20" si="8">H3/$H$11</f>
        <v>2.0361372155985661E-2</v>
      </c>
      <c r="I13" s="29">
        <f t="shared" ref="I13:I20" si="9">I3/$I$11</f>
        <v>2.0986604127377767E-2</v>
      </c>
      <c r="J13" s="29">
        <f t="shared" ref="J13:J20" si="10">J3/$J$11</f>
        <v>3.035613963238469E-2</v>
      </c>
      <c r="K13" s="29">
        <f t="shared" ref="K13:K20" si="11">K3/$K$11</f>
        <v>3.1445918117293276E-2</v>
      </c>
      <c r="L13" s="29">
        <f t="shared" ref="L13:L20" si="12">L3/$L$11</f>
        <v>3.646198887736915E-2</v>
      </c>
      <c r="M13" s="29">
        <f t="shared" ref="M13:M20" si="13">M3/$M$11</f>
        <v>1.6228274544505591E-2</v>
      </c>
      <c r="N13" s="29">
        <f t="shared" ref="N13:N20" si="14">N3/$N$11</f>
        <v>2.2542663307502545E-2</v>
      </c>
    </row>
    <row r="14" spans="1:14" x14ac:dyDescent="0.2">
      <c r="A14" s="14" t="s">
        <v>18</v>
      </c>
      <c r="B14" s="29">
        <f t="shared" si="2"/>
        <v>3.3642424946336846E-2</v>
      </c>
      <c r="C14" s="29">
        <f t="shared" si="3"/>
        <v>3.2671861108850078E-2</v>
      </c>
      <c r="D14" s="29">
        <f t="shared" si="4"/>
        <v>3.4857036543746805E-2</v>
      </c>
      <c r="E14" s="29">
        <f t="shared" si="5"/>
        <v>1.8805531106827627E-2</v>
      </c>
      <c r="F14" s="29">
        <f t="shared" si="6"/>
        <v>2.3408886583684018E-2</v>
      </c>
      <c r="G14" s="29">
        <f t="shared" si="7"/>
        <v>1.7870715439780038E-2</v>
      </c>
      <c r="H14" s="29">
        <f t="shared" si="8"/>
        <v>5.3165805073962562E-2</v>
      </c>
      <c r="I14" s="29">
        <f t="shared" si="9"/>
        <v>2.4764192870305762E-2</v>
      </c>
      <c r="J14" s="29">
        <f t="shared" si="10"/>
        <v>3.7750583901811734E-2</v>
      </c>
      <c r="K14" s="29">
        <f t="shared" si="11"/>
        <v>3.0309318667270629E-2</v>
      </c>
      <c r="L14" s="29">
        <f t="shared" si="12"/>
        <v>3.0681429665103312E-2</v>
      </c>
      <c r="M14" s="29">
        <f t="shared" si="13"/>
        <v>3.1624329881600639E-2</v>
      </c>
      <c r="N14" s="29">
        <f t="shared" si="14"/>
        <v>3.0996162047815991E-2</v>
      </c>
    </row>
    <row r="15" spans="1:14" x14ac:dyDescent="0.2">
      <c r="A15" s="14" t="s">
        <v>19</v>
      </c>
      <c r="B15" s="29">
        <f t="shared" si="2"/>
        <v>5.8074419875656431E-2</v>
      </c>
      <c r="C15" s="29">
        <f t="shared" si="3"/>
        <v>6.0335719520464119E-2</v>
      </c>
      <c r="D15" s="29">
        <f t="shared" si="4"/>
        <v>6.9260272976721798E-2</v>
      </c>
      <c r="E15" s="29">
        <f t="shared" si="5"/>
        <v>4.4293291068772396E-2</v>
      </c>
      <c r="F15" s="29">
        <f t="shared" si="6"/>
        <v>5.411922662903746E-2</v>
      </c>
      <c r="G15" s="29">
        <f t="shared" si="7"/>
        <v>4.6618881078417614E-2</v>
      </c>
      <c r="H15" s="29">
        <f t="shared" si="8"/>
        <v>0.110424320110558</v>
      </c>
      <c r="I15" s="29">
        <f t="shared" si="9"/>
        <v>0.10716128879559542</v>
      </c>
      <c r="J15" s="29">
        <f t="shared" si="10"/>
        <v>6.4710155319194551E-2</v>
      </c>
      <c r="K15" s="29">
        <f t="shared" si="11"/>
        <v>6.0556568880343921E-2</v>
      </c>
      <c r="L15" s="29">
        <f t="shared" si="12"/>
        <v>3.5774746924099758E-2</v>
      </c>
      <c r="M15" s="29">
        <f t="shared" si="13"/>
        <v>4.1958929340326301E-2</v>
      </c>
      <c r="N15" s="29">
        <f t="shared" si="14"/>
        <v>6.3190132787081355E-2</v>
      </c>
    </row>
    <row r="16" spans="1:14" x14ac:dyDescent="0.2">
      <c r="A16" s="14" t="s">
        <v>1</v>
      </c>
      <c r="B16" s="29">
        <f t="shared" si="2"/>
        <v>0.7005368767919844</v>
      </c>
      <c r="C16" s="29">
        <f t="shared" si="3"/>
        <v>0.70529084109413009</v>
      </c>
      <c r="D16" s="29">
        <f t="shared" si="4"/>
        <v>0.69769927978002177</v>
      </c>
      <c r="E16" s="29">
        <f t="shared" si="5"/>
        <v>0.72056964716572858</v>
      </c>
      <c r="F16" s="29">
        <f t="shared" si="6"/>
        <v>0.7000721783479873</v>
      </c>
      <c r="G16" s="29">
        <f t="shared" si="7"/>
        <v>0.69596366084853223</v>
      </c>
      <c r="H16" s="29">
        <f t="shared" si="8"/>
        <v>0.62322918224623136</v>
      </c>
      <c r="I16" s="29">
        <f t="shared" si="9"/>
        <v>0.65260085171857818</v>
      </c>
      <c r="J16" s="29">
        <f t="shared" si="10"/>
        <v>0.68232788022859014</v>
      </c>
      <c r="K16" s="29">
        <f t="shared" si="11"/>
        <v>0.68458659121726728</v>
      </c>
      <c r="L16" s="29">
        <f t="shared" si="12"/>
        <v>0.69550866582405013</v>
      </c>
      <c r="M16" s="29">
        <f t="shared" si="13"/>
        <v>0.70233979674267299</v>
      </c>
      <c r="N16" s="29">
        <f t="shared" si="14"/>
        <v>0.68798498224977955</v>
      </c>
    </row>
    <row r="17" spans="1:15" x14ac:dyDescent="0.2">
      <c r="A17" s="14" t="s">
        <v>2</v>
      </c>
      <c r="B17" s="29">
        <f t="shared" si="2"/>
        <v>8.7798667120452742E-2</v>
      </c>
      <c r="C17" s="29">
        <f t="shared" si="3"/>
        <v>6.2733346617643168E-2</v>
      </c>
      <c r="D17" s="29">
        <f t="shared" si="4"/>
        <v>8.8786675663902026E-2</v>
      </c>
      <c r="E17" s="29">
        <f t="shared" si="5"/>
        <v>8.215672668182035E-2</v>
      </c>
      <c r="F17" s="29">
        <f t="shared" si="6"/>
        <v>8.6568074822722607E-2</v>
      </c>
      <c r="G17" s="29">
        <f t="shared" si="7"/>
        <v>9.1431786386465527E-2</v>
      </c>
      <c r="H17" s="29">
        <f t="shared" si="8"/>
        <v>8.1240047017884204E-2</v>
      </c>
      <c r="I17" s="29">
        <f t="shared" si="9"/>
        <v>9.083897089178726E-2</v>
      </c>
      <c r="J17" s="29">
        <f t="shared" si="10"/>
        <v>7.557880442986549E-2</v>
      </c>
      <c r="K17" s="29">
        <f t="shared" si="11"/>
        <v>8.0896639584872129E-2</v>
      </c>
      <c r="L17" s="29">
        <f t="shared" si="12"/>
        <v>9.193741663045539E-2</v>
      </c>
      <c r="M17" s="29">
        <f t="shared" si="13"/>
        <v>9.7291550878634808E-2</v>
      </c>
      <c r="N17" s="29">
        <f t="shared" si="14"/>
        <v>8.4656662940960289E-2</v>
      </c>
      <c r="O17" s="6"/>
    </row>
    <row r="18" spans="1:15" x14ac:dyDescent="0.2">
      <c r="A18" s="14" t="s">
        <v>20</v>
      </c>
      <c r="B18" s="29">
        <f t="shared" si="2"/>
        <v>6.8339629454437355E-4</v>
      </c>
      <c r="C18" s="29">
        <f t="shared" si="3"/>
        <v>0</v>
      </c>
      <c r="D18" s="29">
        <f t="shared" si="4"/>
        <v>0</v>
      </c>
      <c r="E18" s="29">
        <f t="shared" si="5"/>
        <v>0</v>
      </c>
      <c r="F18" s="29">
        <f t="shared" si="6"/>
        <v>7.1327556097175969E-4</v>
      </c>
      <c r="G18" s="29">
        <f t="shared" si="7"/>
        <v>1.435568230608502E-3</v>
      </c>
      <c r="H18" s="29">
        <f t="shared" si="8"/>
        <v>0</v>
      </c>
      <c r="I18" s="29">
        <f t="shared" si="9"/>
        <v>0</v>
      </c>
      <c r="J18" s="29">
        <f t="shared" si="10"/>
        <v>1.3755820969447647E-3</v>
      </c>
      <c r="K18" s="29">
        <f t="shared" si="11"/>
        <v>0</v>
      </c>
      <c r="L18" s="29">
        <f t="shared" si="12"/>
        <v>3.9291724140570663E-4</v>
      </c>
      <c r="M18" s="29">
        <f t="shared" si="13"/>
        <v>0</v>
      </c>
      <c r="N18" s="29">
        <f t="shared" si="14"/>
        <v>3.853486911480607E-4</v>
      </c>
      <c r="O18" s="6"/>
    </row>
    <row r="19" spans="1:15" x14ac:dyDescent="0.2">
      <c r="A19" s="14" t="s">
        <v>3</v>
      </c>
      <c r="B19" s="29">
        <f t="shared" si="2"/>
        <v>4.0946717030201155E-2</v>
      </c>
      <c r="C19" s="29">
        <f t="shared" si="3"/>
        <v>3.8979966100308905E-2</v>
      </c>
      <c r="D19" s="29">
        <f t="shared" si="4"/>
        <v>3.5490177389515598E-2</v>
      </c>
      <c r="E19" s="29">
        <f t="shared" si="5"/>
        <v>4.4716240217478616E-2</v>
      </c>
      <c r="F19" s="29">
        <f t="shared" si="6"/>
        <v>4.1328066855907356E-2</v>
      </c>
      <c r="G19" s="29">
        <f t="shared" si="7"/>
        <v>4.017148108235314E-2</v>
      </c>
      <c r="H19" s="29">
        <f t="shared" si="8"/>
        <v>4.2120563276690288E-2</v>
      </c>
      <c r="I19" s="29">
        <f t="shared" si="9"/>
        <v>3.1746450736337598E-2</v>
      </c>
      <c r="J19" s="29">
        <f t="shared" si="10"/>
        <v>3.8492890136762971E-2</v>
      </c>
      <c r="K19" s="29">
        <f t="shared" si="11"/>
        <v>3.1300710146708106E-2</v>
      </c>
      <c r="L19" s="29">
        <f t="shared" si="12"/>
        <v>3.8288458057986495E-2</v>
      </c>
      <c r="M19" s="29">
        <f t="shared" si="13"/>
        <v>3.24408479431594E-2</v>
      </c>
      <c r="N19" s="29">
        <f t="shared" si="14"/>
        <v>3.8019339148167693E-2</v>
      </c>
    </row>
    <row r="20" spans="1:15" x14ac:dyDescent="0.2">
      <c r="A20" s="14" t="s">
        <v>4</v>
      </c>
      <c r="B20" s="29">
        <f t="shared" si="2"/>
        <v>5.8982770960170711E-2</v>
      </c>
      <c r="C20" s="29">
        <f t="shared" si="3"/>
        <v>8.0550576038148622E-2</v>
      </c>
      <c r="D20" s="29">
        <f t="shared" si="4"/>
        <v>5.2517012494247492E-2</v>
      </c>
      <c r="E20" s="29">
        <f t="shared" si="5"/>
        <v>7.1470664439798048E-2</v>
      </c>
      <c r="F20" s="29">
        <f t="shared" si="6"/>
        <v>7.4821021037048949E-2</v>
      </c>
      <c r="G20" s="29">
        <f t="shared" si="7"/>
        <v>8.8637191494062711E-2</v>
      </c>
      <c r="H20" s="29">
        <f t="shared" si="8"/>
        <v>6.9458710118687969E-2</v>
      </c>
      <c r="I20" s="29">
        <f t="shared" si="9"/>
        <v>7.1901640860017962E-2</v>
      </c>
      <c r="J20" s="29">
        <f t="shared" si="10"/>
        <v>6.9407964254445537E-2</v>
      </c>
      <c r="K20" s="29">
        <f t="shared" si="11"/>
        <v>8.0904253386244823E-2</v>
      </c>
      <c r="L20" s="29">
        <f t="shared" si="12"/>
        <v>7.0954376779529926E-2</v>
      </c>
      <c r="M20" s="29">
        <f t="shared" si="13"/>
        <v>7.8116270669100235E-2</v>
      </c>
      <c r="N20" s="29">
        <f t="shared" si="14"/>
        <v>7.2224708827544601E-2</v>
      </c>
    </row>
    <row r="21" spans="1:15" ht="10.8" thickBot="1" x14ac:dyDescent="0.25">
      <c r="A21" s="30" t="s">
        <v>48</v>
      </c>
      <c r="B21" s="31">
        <f>SUM(B13:B20)</f>
        <v>0.99999999999999989</v>
      </c>
      <c r="C21" s="31">
        <f t="shared" ref="C21:N21" si="15">SUM(C13:C20)</f>
        <v>1.0000000000000002</v>
      </c>
      <c r="D21" s="31">
        <f t="shared" si="15"/>
        <v>1.0000000000000002</v>
      </c>
      <c r="E21" s="31">
        <f t="shared" si="15"/>
        <v>1</v>
      </c>
      <c r="F21" s="31">
        <f t="shared" si="15"/>
        <v>1</v>
      </c>
      <c r="G21" s="31">
        <f t="shared" si="15"/>
        <v>0.99999999999999978</v>
      </c>
      <c r="H21" s="31">
        <f t="shared" si="15"/>
        <v>1</v>
      </c>
      <c r="I21" s="31">
        <f t="shared" si="15"/>
        <v>1</v>
      </c>
      <c r="J21" s="31">
        <f t="shared" si="15"/>
        <v>0.99999999999999989</v>
      </c>
      <c r="K21" s="31">
        <f t="shared" si="15"/>
        <v>1.0000000000000002</v>
      </c>
      <c r="L21" s="31">
        <f t="shared" si="15"/>
        <v>1</v>
      </c>
      <c r="M21" s="31">
        <f t="shared" si="15"/>
        <v>0.99999999999999989</v>
      </c>
      <c r="N21" s="31">
        <f t="shared" si="15"/>
        <v>1</v>
      </c>
    </row>
    <row r="22" spans="1:15" s="9" customFormat="1" x14ac:dyDescent="0.2">
      <c r="A22" s="34" t="s">
        <v>23</v>
      </c>
      <c r="B22" s="35">
        <f t="shared" ref="B22:N22" si="16">B11/B32</f>
        <v>324.11228974020258</v>
      </c>
      <c r="C22" s="35">
        <f t="shared" si="16"/>
        <v>323.8731576470588</v>
      </c>
      <c r="D22" s="35">
        <f t="shared" si="16"/>
        <v>321.94278225806448</v>
      </c>
      <c r="E22" s="35">
        <f t="shared" si="16"/>
        <v>325.64558933582794</v>
      </c>
      <c r="F22" s="35">
        <f t="shared" si="16"/>
        <v>325.88971349353056</v>
      </c>
      <c r="G22" s="35">
        <f t="shared" si="16"/>
        <v>323.99245030050861</v>
      </c>
      <c r="H22" s="35">
        <f t="shared" si="16"/>
        <v>321.7654305200341</v>
      </c>
      <c r="I22" s="35">
        <f t="shared" si="16"/>
        <v>321.99575023741693</v>
      </c>
      <c r="J22" s="35">
        <f t="shared" si="16"/>
        <v>322.60954565505074</v>
      </c>
      <c r="K22" s="35">
        <f t="shared" si="16"/>
        <v>324.52151187904963</v>
      </c>
      <c r="L22" s="35">
        <f t="shared" si="16"/>
        <v>322.1486411675894</v>
      </c>
      <c r="M22" s="35">
        <f t="shared" si="16"/>
        <v>324.33689426268376</v>
      </c>
      <c r="N22" s="35">
        <f t="shared" si="16"/>
        <v>323.56560233382902</v>
      </c>
    </row>
    <row r="23" spans="1:15" x14ac:dyDescent="0.2">
      <c r="A23" s="16" t="s">
        <v>25</v>
      </c>
      <c r="B23" s="12" t="s">
        <v>36</v>
      </c>
      <c r="C23" s="12" t="s">
        <v>37</v>
      </c>
      <c r="D23" s="12" t="s">
        <v>38</v>
      </c>
      <c r="E23" s="12" t="s">
        <v>39</v>
      </c>
      <c r="F23" s="12" t="s">
        <v>40</v>
      </c>
      <c r="G23" s="12" t="s">
        <v>41</v>
      </c>
      <c r="H23" s="12" t="s">
        <v>42</v>
      </c>
      <c r="I23" s="12" t="s">
        <v>43</v>
      </c>
      <c r="J23" s="12" t="s">
        <v>44</v>
      </c>
      <c r="K23" s="12" t="s">
        <v>45</v>
      </c>
      <c r="L23" s="12" t="s">
        <v>46</v>
      </c>
      <c r="M23" s="12" t="s">
        <v>47</v>
      </c>
      <c r="N23" s="12" t="s">
        <v>0</v>
      </c>
    </row>
    <row r="24" spans="1:15" x14ac:dyDescent="0.2">
      <c r="A24" s="14" t="s">
        <v>17</v>
      </c>
      <c r="B24" s="17">
        <v>49</v>
      </c>
      <c r="C24" s="17">
        <v>47</v>
      </c>
      <c r="D24" s="17">
        <v>54</v>
      </c>
      <c r="E24" s="17">
        <v>44</v>
      </c>
      <c r="F24" s="17">
        <v>47</v>
      </c>
      <c r="G24" s="17">
        <v>44</v>
      </c>
      <c r="H24" s="17">
        <v>54</v>
      </c>
      <c r="I24" s="17">
        <v>50</v>
      </c>
      <c r="J24" s="17">
        <v>78</v>
      </c>
      <c r="K24" s="17">
        <v>83</v>
      </c>
      <c r="L24" s="17">
        <v>82</v>
      </c>
      <c r="M24" s="17">
        <v>39</v>
      </c>
      <c r="N24" s="17">
        <f t="shared" ref="N24:N31" si="17">SUM(B24:M24)</f>
        <v>671</v>
      </c>
    </row>
    <row r="25" spans="1:15" x14ac:dyDescent="0.2">
      <c r="A25" s="14" t="s">
        <v>18</v>
      </c>
      <c r="B25" s="17">
        <v>87</v>
      </c>
      <c r="C25" s="17">
        <v>79</v>
      </c>
      <c r="D25" s="17">
        <v>86</v>
      </c>
      <c r="E25" s="17">
        <v>46</v>
      </c>
      <c r="F25" s="17">
        <v>58</v>
      </c>
      <c r="G25" s="17">
        <v>44</v>
      </c>
      <c r="H25" s="17">
        <v>141</v>
      </c>
      <c r="I25" s="17">
        <v>59</v>
      </c>
      <c r="J25" s="17">
        <v>97</v>
      </c>
      <c r="K25" s="17">
        <v>80</v>
      </c>
      <c r="L25" s="17">
        <v>68</v>
      </c>
      <c r="M25" s="17">
        <v>76</v>
      </c>
      <c r="N25" s="17">
        <f t="shared" si="17"/>
        <v>921</v>
      </c>
    </row>
    <row r="26" spans="1:15" x14ac:dyDescent="0.2">
      <c r="A26" s="14" t="s">
        <v>19</v>
      </c>
      <c r="B26" s="17">
        <v>138</v>
      </c>
      <c r="C26" s="17">
        <v>136</v>
      </c>
      <c r="D26" s="17">
        <v>163</v>
      </c>
      <c r="E26" s="17">
        <v>101</v>
      </c>
      <c r="F26" s="17">
        <v>123</v>
      </c>
      <c r="G26" s="17">
        <v>105</v>
      </c>
      <c r="H26" s="17">
        <v>269</v>
      </c>
      <c r="I26" s="17">
        <v>236</v>
      </c>
      <c r="J26" s="17">
        <v>155</v>
      </c>
      <c r="K26" s="17">
        <v>145</v>
      </c>
      <c r="L26" s="17">
        <v>75</v>
      </c>
      <c r="M26" s="17">
        <v>94</v>
      </c>
      <c r="N26" s="17">
        <f t="shared" si="17"/>
        <v>1740</v>
      </c>
    </row>
    <row r="27" spans="1:15" x14ac:dyDescent="0.2">
      <c r="A27" s="14" t="s">
        <v>1</v>
      </c>
      <c r="B27" s="17">
        <v>1543</v>
      </c>
      <c r="C27" s="17">
        <v>1459</v>
      </c>
      <c r="D27" s="17">
        <v>1509</v>
      </c>
      <c r="E27" s="17">
        <v>1496</v>
      </c>
      <c r="F27" s="17">
        <v>1469</v>
      </c>
      <c r="G27" s="17">
        <v>1464</v>
      </c>
      <c r="H27" s="17">
        <v>1406</v>
      </c>
      <c r="I27" s="17">
        <v>1326</v>
      </c>
      <c r="J27" s="17">
        <v>1495</v>
      </c>
      <c r="K27" s="17">
        <v>1535</v>
      </c>
      <c r="L27" s="17">
        <v>1339</v>
      </c>
      <c r="M27" s="17">
        <v>1437</v>
      </c>
      <c r="N27" s="17">
        <f t="shared" si="17"/>
        <v>17478</v>
      </c>
    </row>
    <row r="28" spans="1:15" x14ac:dyDescent="0.2">
      <c r="A28" s="14" t="s">
        <v>2</v>
      </c>
      <c r="B28" s="17">
        <v>233</v>
      </c>
      <c r="C28" s="17">
        <v>157</v>
      </c>
      <c r="D28" s="17">
        <v>230</v>
      </c>
      <c r="E28" s="17">
        <v>208</v>
      </c>
      <c r="F28" s="17">
        <v>222</v>
      </c>
      <c r="G28" s="17">
        <v>231</v>
      </c>
      <c r="H28" s="17">
        <v>223</v>
      </c>
      <c r="I28" s="17">
        <v>224</v>
      </c>
      <c r="J28" s="17">
        <v>201</v>
      </c>
      <c r="K28" s="17">
        <v>221</v>
      </c>
      <c r="L28" s="17">
        <v>214</v>
      </c>
      <c r="M28" s="17">
        <v>238</v>
      </c>
      <c r="N28" s="17">
        <f t="shared" si="17"/>
        <v>2602</v>
      </c>
    </row>
    <row r="29" spans="1:15" x14ac:dyDescent="0.2">
      <c r="A29" s="14" t="s">
        <v>20</v>
      </c>
      <c r="B29" s="17">
        <v>2</v>
      </c>
      <c r="C29" s="17">
        <v>0</v>
      </c>
      <c r="D29" s="17">
        <v>0</v>
      </c>
      <c r="E29" s="17">
        <v>0</v>
      </c>
      <c r="F29" s="17">
        <v>2</v>
      </c>
      <c r="G29" s="17">
        <v>4</v>
      </c>
      <c r="H29" s="17">
        <v>0</v>
      </c>
      <c r="I29" s="17">
        <v>0</v>
      </c>
      <c r="J29" s="17">
        <v>4</v>
      </c>
      <c r="K29" s="17">
        <v>0</v>
      </c>
      <c r="L29" s="17">
        <v>1</v>
      </c>
      <c r="M29" s="17">
        <v>0</v>
      </c>
      <c r="N29" s="17">
        <f t="shared" si="17"/>
        <v>13</v>
      </c>
    </row>
    <row r="30" spans="1:15" x14ac:dyDescent="0.2">
      <c r="A30" s="14" t="s">
        <v>3</v>
      </c>
      <c r="B30" s="17">
        <v>89</v>
      </c>
      <c r="C30" s="17">
        <v>81</v>
      </c>
      <c r="D30" s="17">
        <v>77</v>
      </c>
      <c r="E30" s="17">
        <v>94</v>
      </c>
      <c r="F30" s="17">
        <v>88</v>
      </c>
      <c r="G30" s="17">
        <v>85</v>
      </c>
      <c r="H30" s="17">
        <v>96</v>
      </c>
      <c r="I30" s="17">
        <v>65</v>
      </c>
      <c r="J30" s="17">
        <v>85</v>
      </c>
      <c r="K30" s="17">
        <v>71</v>
      </c>
      <c r="L30" s="17">
        <v>73</v>
      </c>
      <c r="M30" s="17">
        <v>65</v>
      </c>
      <c r="N30" s="17">
        <f t="shared" si="17"/>
        <v>969</v>
      </c>
    </row>
    <row r="31" spans="1:15" x14ac:dyDescent="0.2">
      <c r="A31" s="14" t="s">
        <v>4</v>
      </c>
      <c r="B31" s="17">
        <v>130</v>
      </c>
      <c r="C31" s="17">
        <v>166</v>
      </c>
      <c r="D31" s="17">
        <v>113</v>
      </c>
      <c r="E31" s="17">
        <v>149</v>
      </c>
      <c r="F31" s="17">
        <v>155</v>
      </c>
      <c r="G31" s="17">
        <v>186</v>
      </c>
      <c r="H31" s="17">
        <v>157</v>
      </c>
      <c r="I31" s="17">
        <v>146</v>
      </c>
      <c r="J31" s="17">
        <v>152</v>
      </c>
      <c r="K31" s="17">
        <v>180</v>
      </c>
      <c r="L31" s="17">
        <v>135</v>
      </c>
      <c r="M31" s="17">
        <v>160</v>
      </c>
      <c r="N31" s="17">
        <f t="shared" si="17"/>
        <v>1829</v>
      </c>
    </row>
    <row r="32" spans="1:15" x14ac:dyDescent="0.2">
      <c r="A32" s="16" t="s">
        <v>9</v>
      </c>
      <c r="B32" s="17">
        <f t="shared" ref="B32:N32" si="18">SUM(B24:B31)</f>
        <v>2271</v>
      </c>
      <c r="C32" s="17">
        <f t="shared" si="18"/>
        <v>2125</v>
      </c>
      <c r="D32" s="17">
        <f t="shared" si="18"/>
        <v>2232</v>
      </c>
      <c r="E32" s="17">
        <f t="shared" si="18"/>
        <v>2138</v>
      </c>
      <c r="F32" s="17">
        <f t="shared" si="18"/>
        <v>2164</v>
      </c>
      <c r="G32" s="17">
        <f t="shared" si="18"/>
        <v>2163</v>
      </c>
      <c r="H32" s="17">
        <f t="shared" si="18"/>
        <v>2346</v>
      </c>
      <c r="I32" s="17">
        <f t="shared" si="18"/>
        <v>2106</v>
      </c>
      <c r="J32" s="17">
        <f t="shared" si="18"/>
        <v>2267</v>
      </c>
      <c r="K32" s="17">
        <f t="shared" si="18"/>
        <v>2315</v>
      </c>
      <c r="L32" s="17">
        <f t="shared" si="18"/>
        <v>1987</v>
      </c>
      <c r="M32" s="17">
        <f t="shared" si="18"/>
        <v>2109</v>
      </c>
      <c r="N32" s="17">
        <f t="shared" si="18"/>
        <v>26223</v>
      </c>
    </row>
    <row r="33" spans="1:14" x14ac:dyDescent="0.2">
      <c r="A33" s="28" t="s">
        <v>15</v>
      </c>
      <c r="B33" s="12" t="s">
        <v>36</v>
      </c>
      <c r="C33" s="12" t="s">
        <v>37</v>
      </c>
      <c r="D33" s="12" t="s">
        <v>38</v>
      </c>
      <c r="E33" s="12" t="s">
        <v>39</v>
      </c>
      <c r="F33" s="12" t="s">
        <v>40</v>
      </c>
      <c r="G33" s="12" t="s">
        <v>41</v>
      </c>
      <c r="H33" s="12" t="s">
        <v>42</v>
      </c>
      <c r="I33" s="12" t="s">
        <v>43</v>
      </c>
      <c r="J33" s="12" t="s">
        <v>44</v>
      </c>
      <c r="K33" s="12" t="s">
        <v>45</v>
      </c>
      <c r="L33" s="12" t="s">
        <v>46</v>
      </c>
      <c r="M33" s="12" t="s">
        <v>47</v>
      </c>
      <c r="N33" s="12" t="s">
        <v>0</v>
      </c>
    </row>
    <row r="34" spans="1:14" x14ac:dyDescent="0.2">
      <c r="A34" s="14" t="s">
        <v>17</v>
      </c>
      <c r="B34" s="29">
        <f t="shared" ref="B34:B41" si="19">B24/$B$32</f>
        <v>2.1576398062527521E-2</v>
      </c>
      <c r="C34" s="29">
        <f t="shared" ref="C34:C41" si="20">C24/$C$32</f>
        <v>2.211764705882353E-2</v>
      </c>
      <c r="D34" s="29">
        <f t="shared" ref="D34:D41" si="21">D24/$D$32</f>
        <v>2.4193548387096774E-2</v>
      </c>
      <c r="E34" s="29">
        <f t="shared" ref="E34:E41" si="22">E24/$E$32</f>
        <v>2.05799812909261E-2</v>
      </c>
      <c r="F34" s="29">
        <f t="shared" ref="F34:F41" si="23">F24/$F$32</f>
        <v>2.1719038817005546E-2</v>
      </c>
      <c r="G34" s="29">
        <f t="shared" ref="G34:G41" si="24">G24/$G$32</f>
        <v>2.034211742949607E-2</v>
      </c>
      <c r="H34" s="29">
        <f t="shared" ref="H34:H41" si="25">H24/$H$32</f>
        <v>2.3017902813299233E-2</v>
      </c>
      <c r="I34" s="29">
        <f t="shared" ref="I34:I41" si="26">I24/$I$32</f>
        <v>2.3741690408357077E-2</v>
      </c>
      <c r="J34" s="29">
        <f t="shared" ref="J34:J41" si="27">J24/$J$32</f>
        <v>3.440670489633877E-2</v>
      </c>
      <c r="K34" s="29">
        <f t="shared" ref="K34:K41" si="28">K24/$K$32</f>
        <v>3.5853131749460046E-2</v>
      </c>
      <c r="L34" s="29">
        <f t="shared" ref="L34:L41" si="29">L24/$L$32</f>
        <v>4.1268243583291397E-2</v>
      </c>
      <c r="M34" s="29">
        <f t="shared" ref="M34:M41" si="30">M24/$M$32</f>
        <v>1.849217638691323E-2</v>
      </c>
      <c r="N34" s="29">
        <f t="shared" ref="N34:N41" si="31">N24/$N$32</f>
        <v>2.5588224078099377E-2</v>
      </c>
    </row>
    <row r="35" spans="1:14" x14ac:dyDescent="0.2">
      <c r="A35" s="14" t="s">
        <v>18</v>
      </c>
      <c r="B35" s="29">
        <f t="shared" si="19"/>
        <v>3.8309114927344783E-2</v>
      </c>
      <c r="C35" s="29">
        <f t="shared" si="20"/>
        <v>3.7176470588235297E-2</v>
      </c>
      <c r="D35" s="29">
        <f t="shared" si="21"/>
        <v>3.8530465949820791E-2</v>
      </c>
      <c r="E35" s="29">
        <f t="shared" si="22"/>
        <v>2.1515434985968196E-2</v>
      </c>
      <c r="F35" s="29">
        <f t="shared" si="23"/>
        <v>2.6802218114602587E-2</v>
      </c>
      <c r="G35" s="29">
        <f t="shared" si="24"/>
        <v>2.034211742949607E-2</v>
      </c>
      <c r="H35" s="29">
        <f t="shared" si="25"/>
        <v>6.010230179028133E-2</v>
      </c>
      <c r="I35" s="29">
        <f t="shared" si="26"/>
        <v>2.8015194681861349E-2</v>
      </c>
      <c r="J35" s="29">
        <f t="shared" si="27"/>
        <v>4.2787825319805912E-2</v>
      </c>
      <c r="K35" s="29">
        <f t="shared" si="28"/>
        <v>3.4557235421166309E-2</v>
      </c>
      <c r="L35" s="29">
        <f t="shared" si="29"/>
        <v>3.4222445898339206E-2</v>
      </c>
      <c r="M35" s="29">
        <f t="shared" si="30"/>
        <v>3.6036036036036036E-2</v>
      </c>
      <c r="N35" s="29">
        <f t="shared" si="31"/>
        <v>3.5121839606452349E-2</v>
      </c>
    </row>
    <row r="36" spans="1:14" x14ac:dyDescent="0.2">
      <c r="A36" s="14" t="s">
        <v>19</v>
      </c>
      <c r="B36" s="29">
        <f t="shared" si="19"/>
        <v>6.0766182298546897E-2</v>
      </c>
      <c r="C36" s="29">
        <f t="shared" si="20"/>
        <v>6.4000000000000001E-2</v>
      </c>
      <c r="D36" s="29">
        <f t="shared" si="21"/>
        <v>7.3028673835125443E-2</v>
      </c>
      <c r="E36" s="29">
        <f t="shared" si="22"/>
        <v>4.7240411599625817E-2</v>
      </c>
      <c r="F36" s="29">
        <f t="shared" si="23"/>
        <v>5.6839186691312382E-2</v>
      </c>
      <c r="G36" s="29">
        <f t="shared" si="24"/>
        <v>4.8543689320388349E-2</v>
      </c>
      <c r="H36" s="29">
        <f t="shared" si="25"/>
        <v>0.11466325660699062</v>
      </c>
      <c r="I36" s="29">
        <f t="shared" si="26"/>
        <v>0.1120607787274454</v>
      </c>
      <c r="J36" s="29">
        <f t="shared" si="27"/>
        <v>6.8372298191442429E-2</v>
      </c>
      <c r="K36" s="29">
        <f t="shared" si="28"/>
        <v>6.2634989200863925E-2</v>
      </c>
      <c r="L36" s="29">
        <f t="shared" si="29"/>
        <v>3.7745344740815298E-2</v>
      </c>
      <c r="M36" s="29">
        <f t="shared" si="30"/>
        <v>4.4570886676149835E-2</v>
      </c>
      <c r="N36" s="29">
        <f t="shared" si="31"/>
        <v>6.6353964077336694E-2</v>
      </c>
    </row>
    <row r="37" spans="1:14" x14ac:dyDescent="0.2">
      <c r="A37" s="14" t="s">
        <v>1</v>
      </c>
      <c r="B37" s="29">
        <f t="shared" si="19"/>
        <v>0.6794363716424483</v>
      </c>
      <c r="C37" s="29">
        <f t="shared" si="20"/>
        <v>0.68658823529411761</v>
      </c>
      <c r="D37" s="29">
        <f t="shared" si="21"/>
        <v>0.67607526881720426</v>
      </c>
      <c r="E37" s="29">
        <f t="shared" si="22"/>
        <v>0.69971936389148737</v>
      </c>
      <c r="F37" s="29">
        <f t="shared" si="23"/>
        <v>0.67883548983364139</v>
      </c>
      <c r="G37" s="29">
        <f t="shared" si="24"/>
        <v>0.67683772538141473</v>
      </c>
      <c r="H37" s="29">
        <f t="shared" si="25"/>
        <v>0.59931798806479109</v>
      </c>
      <c r="I37" s="29">
        <f t="shared" si="26"/>
        <v>0.62962962962962965</v>
      </c>
      <c r="J37" s="29">
        <f t="shared" si="27"/>
        <v>0.6594618438464932</v>
      </c>
      <c r="K37" s="29">
        <f t="shared" si="28"/>
        <v>0.66306695464362853</v>
      </c>
      <c r="L37" s="29">
        <f t="shared" si="29"/>
        <v>0.67388022143935578</v>
      </c>
      <c r="M37" s="29">
        <f t="shared" si="30"/>
        <v>0.68136557610241821</v>
      </c>
      <c r="N37" s="29">
        <f t="shared" si="31"/>
        <v>0.66651412881821304</v>
      </c>
    </row>
    <row r="38" spans="1:14" x14ac:dyDescent="0.2">
      <c r="A38" s="14" t="s">
        <v>2</v>
      </c>
      <c r="B38" s="29">
        <f t="shared" si="19"/>
        <v>0.10259797446059005</v>
      </c>
      <c r="C38" s="29">
        <f t="shared" si="20"/>
        <v>7.3882352941176468E-2</v>
      </c>
      <c r="D38" s="29">
        <f t="shared" si="21"/>
        <v>0.10304659498207885</v>
      </c>
      <c r="E38" s="29">
        <f t="shared" si="22"/>
        <v>9.7287184284377923E-2</v>
      </c>
      <c r="F38" s="29">
        <f t="shared" si="23"/>
        <v>0.10258780036968576</v>
      </c>
      <c r="G38" s="29">
        <f t="shared" si="24"/>
        <v>0.10679611650485436</v>
      </c>
      <c r="H38" s="29">
        <f t="shared" si="25"/>
        <v>9.5055413469735714E-2</v>
      </c>
      <c r="I38" s="29">
        <f t="shared" si="26"/>
        <v>0.10636277302943969</v>
      </c>
      <c r="J38" s="29">
        <f t="shared" si="27"/>
        <v>8.8663431848257604E-2</v>
      </c>
      <c r="K38" s="29">
        <f t="shared" si="28"/>
        <v>9.5464362850971929E-2</v>
      </c>
      <c r="L38" s="29">
        <f t="shared" si="29"/>
        <v>0.10770005032712632</v>
      </c>
      <c r="M38" s="29">
        <f t="shared" si="30"/>
        <v>0.11284969179706021</v>
      </c>
      <c r="N38" s="29">
        <f t="shared" si="31"/>
        <v>9.9225870419097736E-2</v>
      </c>
    </row>
    <row r="39" spans="1:14" x14ac:dyDescent="0.2">
      <c r="A39" s="14" t="s">
        <v>20</v>
      </c>
      <c r="B39" s="29">
        <f t="shared" si="19"/>
        <v>8.8066930867459266E-4</v>
      </c>
      <c r="C39" s="29">
        <f t="shared" si="20"/>
        <v>0</v>
      </c>
      <c r="D39" s="29">
        <f t="shared" si="21"/>
        <v>0</v>
      </c>
      <c r="E39" s="29">
        <f t="shared" si="22"/>
        <v>0</v>
      </c>
      <c r="F39" s="29">
        <f t="shared" si="23"/>
        <v>9.2421441774491681E-4</v>
      </c>
      <c r="G39" s="29">
        <f t="shared" si="24"/>
        <v>1.8492834026814608E-3</v>
      </c>
      <c r="H39" s="29">
        <f t="shared" si="25"/>
        <v>0</v>
      </c>
      <c r="I39" s="29">
        <f t="shared" si="26"/>
        <v>0</v>
      </c>
      <c r="J39" s="29">
        <f t="shared" si="27"/>
        <v>1.7644464049404499E-3</v>
      </c>
      <c r="K39" s="29">
        <f t="shared" si="28"/>
        <v>0</v>
      </c>
      <c r="L39" s="29">
        <f t="shared" si="29"/>
        <v>5.0327126321087065E-4</v>
      </c>
      <c r="M39" s="29">
        <f t="shared" si="30"/>
        <v>0</v>
      </c>
      <c r="N39" s="29">
        <f t="shared" si="31"/>
        <v>4.9574800747435453E-4</v>
      </c>
    </row>
    <row r="40" spans="1:14" x14ac:dyDescent="0.2">
      <c r="A40" s="14" t="s">
        <v>3</v>
      </c>
      <c r="B40" s="29">
        <f t="shared" si="19"/>
        <v>3.9189784236019376E-2</v>
      </c>
      <c r="C40" s="29">
        <f t="shared" si="20"/>
        <v>3.8117647058823527E-2</v>
      </c>
      <c r="D40" s="29">
        <f t="shared" si="21"/>
        <v>3.4498207885304659E-2</v>
      </c>
      <c r="E40" s="29">
        <f t="shared" si="22"/>
        <v>4.3966323666978488E-2</v>
      </c>
      <c r="F40" s="29">
        <f t="shared" si="23"/>
        <v>4.0665434380776341E-2</v>
      </c>
      <c r="G40" s="29">
        <f t="shared" si="24"/>
        <v>3.9297272306981046E-2</v>
      </c>
      <c r="H40" s="29">
        <f t="shared" si="25"/>
        <v>4.0920716112531973E-2</v>
      </c>
      <c r="I40" s="29">
        <f t="shared" si="26"/>
        <v>3.0864197530864196E-2</v>
      </c>
      <c r="J40" s="29">
        <f t="shared" si="27"/>
        <v>3.7494486104984563E-2</v>
      </c>
      <c r="K40" s="29">
        <f t="shared" si="28"/>
        <v>3.0669546436285097E-2</v>
      </c>
      <c r="L40" s="29">
        <f t="shared" si="29"/>
        <v>3.6738802214393559E-2</v>
      </c>
      <c r="M40" s="29">
        <f t="shared" si="30"/>
        <v>3.0820293978188716E-2</v>
      </c>
      <c r="N40" s="29">
        <f t="shared" si="31"/>
        <v>3.6952293787896121E-2</v>
      </c>
    </row>
    <row r="41" spans="1:14" x14ac:dyDescent="0.2">
      <c r="A41" s="14" t="s">
        <v>4</v>
      </c>
      <c r="B41" s="29">
        <f t="shared" si="19"/>
        <v>5.7243505063848524E-2</v>
      </c>
      <c r="C41" s="29">
        <f t="shared" si="20"/>
        <v>7.8117647058823528E-2</v>
      </c>
      <c r="D41" s="29">
        <f t="shared" si="21"/>
        <v>5.0627240143369175E-2</v>
      </c>
      <c r="E41" s="29">
        <f t="shared" si="22"/>
        <v>6.9691300280636109E-2</v>
      </c>
      <c r="F41" s="29">
        <f t="shared" si="23"/>
        <v>7.1626617375231058E-2</v>
      </c>
      <c r="G41" s="29">
        <f t="shared" si="24"/>
        <v>8.5991678224687937E-2</v>
      </c>
      <c r="H41" s="29">
        <f t="shared" si="25"/>
        <v>6.6922421142369987E-2</v>
      </c>
      <c r="I41" s="29">
        <f t="shared" si="26"/>
        <v>6.9325735992402659E-2</v>
      </c>
      <c r="J41" s="29">
        <f t="shared" si="27"/>
        <v>6.7048963387737096E-2</v>
      </c>
      <c r="K41" s="29">
        <f t="shared" si="28"/>
        <v>7.775377969762419E-2</v>
      </c>
      <c r="L41" s="29">
        <f t="shared" si="29"/>
        <v>6.7941620533467542E-2</v>
      </c>
      <c r="M41" s="29">
        <f t="shared" si="30"/>
        <v>7.5865339023233766E-2</v>
      </c>
      <c r="N41" s="29">
        <f t="shared" si="31"/>
        <v>6.9747931205430352E-2</v>
      </c>
    </row>
    <row r="42" spans="1:14" x14ac:dyDescent="0.2">
      <c r="A42" s="14" t="s">
        <v>48</v>
      </c>
      <c r="B42" s="29">
        <f>SUM(B34:B41)</f>
        <v>1</v>
      </c>
      <c r="C42" s="29">
        <f t="shared" ref="C42:N42" si="32">SUM(C34:C41)</f>
        <v>1</v>
      </c>
      <c r="D42" s="29">
        <f t="shared" si="32"/>
        <v>1</v>
      </c>
      <c r="E42" s="29">
        <f t="shared" si="32"/>
        <v>1</v>
      </c>
      <c r="F42" s="29">
        <f t="shared" si="32"/>
        <v>0.99999999999999989</v>
      </c>
      <c r="G42" s="29">
        <f t="shared" si="32"/>
        <v>1</v>
      </c>
      <c r="H42" s="29">
        <f t="shared" si="32"/>
        <v>1</v>
      </c>
      <c r="I42" s="29">
        <f t="shared" si="32"/>
        <v>1</v>
      </c>
      <c r="J42" s="29">
        <f t="shared" si="32"/>
        <v>1</v>
      </c>
      <c r="K42" s="29">
        <f t="shared" si="32"/>
        <v>1</v>
      </c>
      <c r="L42" s="29">
        <f t="shared" si="32"/>
        <v>1</v>
      </c>
      <c r="M42" s="29">
        <f t="shared" si="32"/>
        <v>1</v>
      </c>
      <c r="N42" s="29">
        <f t="shared" si="32"/>
        <v>0.99999999999999989</v>
      </c>
    </row>
    <row r="43" spans="1:14" x14ac:dyDescent="0.2">
      <c r="A43" s="16" t="s">
        <v>23</v>
      </c>
      <c r="B43" s="12" t="s">
        <v>36</v>
      </c>
      <c r="C43" s="12" t="s">
        <v>37</v>
      </c>
      <c r="D43" s="12" t="s">
        <v>38</v>
      </c>
      <c r="E43" s="12" t="s">
        <v>39</v>
      </c>
      <c r="F43" s="12" t="s">
        <v>40</v>
      </c>
      <c r="G43" s="12" t="s">
        <v>41</v>
      </c>
      <c r="H43" s="12" t="s">
        <v>42</v>
      </c>
      <c r="I43" s="12" t="s">
        <v>43</v>
      </c>
      <c r="J43" s="12" t="s">
        <v>44</v>
      </c>
      <c r="K43" s="12" t="s">
        <v>45</v>
      </c>
      <c r="L43" s="12" t="s">
        <v>46</v>
      </c>
      <c r="M43" s="12" t="s">
        <v>47</v>
      </c>
      <c r="N43" s="12" t="s">
        <v>0</v>
      </c>
    </row>
    <row r="44" spans="1:14" x14ac:dyDescent="0.2">
      <c r="A44" s="14" t="s">
        <v>17</v>
      </c>
      <c r="B44" s="38">
        <f t="shared" ref="B44:N44" si="33">B3/B24</f>
        <v>290.4387755102041</v>
      </c>
      <c r="C44" s="38">
        <f t="shared" si="33"/>
        <v>284.63</v>
      </c>
      <c r="D44" s="38">
        <f t="shared" si="33"/>
        <v>284.63</v>
      </c>
      <c r="E44" s="38">
        <f t="shared" si="33"/>
        <v>284.63</v>
      </c>
      <c r="F44" s="38">
        <f t="shared" si="33"/>
        <v>284.63</v>
      </c>
      <c r="G44" s="38">
        <f t="shared" si="33"/>
        <v>284.63</v>
      </c>
      <c r="H44" s="38">
        <f t="shared" si="33"/>
        <v>284.63</v>
      </c>
      <c r="I44" s="38">
        <f t="shared" si="33"/>
        <v>284.63</v>
      </c>
      <c r="J44" s="38">
        <f t="shared" si="33"/>
        <v>284.63</v>
      </c>
      <c r="K44" s="38">
        <f t="shared" si="33"/>
        <v>284.63</v>
      </c>
      <c r="L44" s="38">
        <f t="shared" si="33"/>
        <v>284.63</v>
      </c>
      <c r="M44" s="38">
        <f t="shared" si="33"/>
        <v>284.63</v>
      </c>
      <c r="N44" s="38">
        <f t="shared" si="33"/>
        <v>285.05418777943373</v>
      </c>
    </row>
    <row r="45" spans="1:14" x14ac:dyDescent="0.2">
      <c r="A45" s="14" t="s">
        <v>18</v>
      </c>
      <c r="B45" s="38">
        <f t="shared" ref="B45:N45" si="34">B4/B25</f>
        <v>284.63</v>
      </c>
      <c r="C45" s="38">
        <f t="shared" si="34"/>
        <v>284.63</v>
      </c>
      <c r="D45" s="38">
        <f t="shared" si="34"/>
        <v>291.24930232558137</v>
      </c>
      <c r="E45" s="38">
        <f t="shared" si="34"/>
        <v>284.63</v>
      </c>
      <c r="F45" s="38">
        <f t="shared" si="34"/>
        <v>284.63</v>
      </c>
      <c r="G45" s="38">
        <f t="shared" si="34"/>
        <v>284.63</v>
      </c>
      <c r="H45" s="38">
        <f t="shared" si="34"/>
        <v>284.63</v>
      </c>
      <c r="I45" s="38">
        <f t="shared" si="34"/>
        <v>284.63</v>
      </c>
      <c r="J45" s="38">
        <f t="shared" si="34"/>
        <v>284.63</v>
      </c>
      <c r="K45" s="38">
        <f t="shared" si="34"/>
        <v>284.63</v>
      </c>
      <c r="L45" s="38">
        <f t="shared" si="34"/>
        <v>288.81573529411764</v>
      </c>
      <c r="M45" s="38">
        <f t="shared" si="34"/>
        <v>284.63</v>
      </c>
      <c r="N45" s="38">
        <f t="shared" si="34"/>
        <v>285.55713355048857</v>
      </c>
    </row>
    <row r="46" spans="1:14" x14ac:dyDescent="0.2">
      <c r="A46" s="14" t="s">
        <v>19</v>
      </c>
      <c r="B46" s="38">
        <f t="shared" ref="B46:N46" si="35">B5/B26</f>
        <v>309.7550724637681</v>
      </c>
      <c r="C46" s="38">
        <f t="shared" si="35"/>
        <v>305.33</v>
      </c>
      <c r="D46" s="38">
        <f t="shared" si="35"/>
        <v>305.33</v>
      </c>
      <c r="E46" s="38">
        <f t="shared" si="35"/>
        <v>305.33000000000004</v>
      </c>
      <c r="F46" s="38">
        <f t="shared" si="35"/>
        <v>310.29471544715449</v>
      </c>
      <c r="G46" s="38">
        <f t="shared" si="35"/>
        <v>311.14580952380953</v>
      </c>
      <c r="H46" s="38">
        <f t="shared" si="35"/>
        <v>309.87022304832715</v>
      </c>
      <c r="I46" s="38">
        <f t="shared" si="35"/>
        <v>307.91754237288131</v>
      </c>
      <c r="J46" s="38">
        <f t="shared" si="35"/>
        <v>305.33</v>
      </c>
      <c r="K46" s="38">
        <f t="shared" si="35"/>
        <v>313.75289655172412</v>
      </c>
      <c r="L46" s="38">
        <f t="shared" si="35"/>
        <v>305.33</v>
      </c>
      <c r="M46" s="38">
        <f t="shared" si="35"/>
        <v>305.33</v>
      </c>
      <c r="N46" s="38">
        <f t="shared" si="35"/>
        <v>308.13763218390801</v>
      </c>
    </row>
    <row r="47" spans="1:14" x14ac:dyDescent="0.2">
      <c r="A47" s="14" t="s">
        <v>1</v>
      </c>
      <c r="B47" s="38">
        <f t="shared" ref="B47:N47" si="36">B6/B27</f>
        <v>334.17788723266364</v>
      </c>
      <c r="C47" s="38">
        <f t="shared" si="36"/>
        <v>332.69543522960936</v>
      </c>
      <c r="D47" s="38">
        <f t="shared" si="36"/>
        <v>332.24</v>
      </c>
      <c r="E47" s="38">
        <f t="shared" si="36"/>
        <v>335.34919786096259</v>
      </c>
      <c r="F47" s="38">
        <f t="shared" si="36"/>
        <v>336.08484683458136</v>
      </c>
      <c r="G47" s="38">
        <f t="shared" si="36"/>
        <v>333.14775956284154</v>
      </c>
      <c r="H47" s="38">
        <f t="shared" si="36"/>
        <v>334.60301564722619</v>
      </c>
      <c r="I47" s="38">
        <f t="shared" si="36"/>
        <v>333.74334841628956</v>
      </c>
      <c r="J47" s="38">
        <f t="shared" si="36"/>
        <v>333.79563879598663</v>
      </c>
      <c r="K47" s="38">
        <f t="shared" si="36"/>
        <v>335.05375895765474</v>
      </c>
      <c r="L47" s="38">
        <f t="shared" si="36"/>
        <v>332.48812546676623</v>
      </c>
      <c r="M47" s="38">
        <f t="shared" si="36"/>
        <v>334.32083507306891</v>
      </c>
      <c r="N47" s="38">
        <f t="shared" si="36"/>
        <v>333.98883167410457</v>
      </c>
    </row>
    <row r="48" spans="1:14" x14ac:dyDescent="0.2">
      <c r="A48" s="14" t="s">
        <v>2</v>
      </c>
      <c r="B48" s="38">
        <f t="shared" ref="B48:N48" si="37">B7/B28</f>
        <v>277.36051502145921</v>
      </c>
      <c r="C48" s="38">
        <f t="shared" si="37"/>
        <v>275</v>
      </c>
      <c r="D48" s="38">
        <f t="shared" si="37"/>
        <v>277.39130434782606</v>
      </c>
      <c r="E48" s="38">
        <f t="shared" si="37"/>
        <v>275</v>
      </c>
      <c r="F48" s="38">
        <f t="shared" si="37"/>
        <v>275</v>
      </c>
      <c r="G48" s="38">
        <f t="shared" si="37"/>
        <v>277.38095238095241</v>
      </c>
      <c r="H48" s="38">
        <f t="shared" si="37"/>
        <v>275</v>
      </c>
      <c r="I48" s="38">
        <f t="shared" si="37"/>
        <v>275</v>
      </c>
      <c r="J48" s="38">
        <f t="shared" si="37"/>
        <v>275</v>
      </c>
      <c r="K48" s="38">
        <f t="shared" si="37"/>
        <v>275</v>
      </c>
      <c r="L48" s="38">
        <f t="shared" si="37"/>
        <v>275</v>
      </c>
      <c r="M48" s="38">
        <f t="shared" si="37"/>
        <v>279.62184873949582</v>
      </c>
      <c r="N48" s="38">
        <f t="shared" si="37"/>
        <v>276.05687932359723</v>
      </c>
    </row>
    <row r="49" spans="1:14" x14ac:dyDescent="0.2">
      <c r="A49" s="14" t="s">
        <v>20</v>
      </c>
      <c r="B49" s="38">
        <f>B8/B29</f>
        <v>251.51</v>
      </c>
      <c r="C49" s="38" t="s">
        <v>51</v>
      </c>
      <c r="D49" s="38" t="s">
        <v>51</v>
      </c>
      <c r="E49" s="38" t="s">
        <v>51</v>
      </c>
      <c r="F49" s="38">
        <f t="shared" ref="F49:G51" si="38">F8/F29</f>
        <v>251.51</v>
      </c>
      <c r="G49" s="38">
        <f t="shared" si="38"/>
        <v>251.51</v>
      </c>
      <c r="H49" s="38" t="s">
        <v>51</v>
      </c>
      <c r="I49" s="38" t="s">
        <v>51</v>
      </c>
      <c r="J49" s="38">
        <f>J8/J29</f>
        <v>251.51</v>
      </c>
      <c r="K49" s="38" t="s">
        <v>51</v>
      </c>
      <c r="L49" s="38">
        <f>L8/L29</f>
        <v>251.51</v>
      </c>
      <c r="M49" s="38" t="s">
        <v>51</v>
      </c>
      <c r="N49" s="38">
        <f>N8/N29</f>
        <v>251.51000000000002</v>
      </c>
    </row>
    <row r="50" spans="1:14" x14ac:dyDescent="0.2">
      <c r="A50" s="14" t="s">
        <v>3</v>
      </c>
      <c r="B50" s="38">
        <f>B9/B30</f>
        <v>338.6426966292135</v>
      </c>
      <c r="C50" s="38">
        <f t="shared" ref="C50:E51" si="39">C9/C30</f>
        <v>331.2</v>
      </c>
      <c r="D50" s="38">
        <f t="shared" si="39"/>
        <v>331.20000000000005</v>
      </c>
      <c r="E50" s="38">
        <f t="shared" si="39"/>
        <v>331.2</v>
      </c>
      <c r="F50" s="38">
        <f t="shared" si="38"/>
        <v>331.2</v>
      </c>
      <c r="G50" s="38">
        <f t="shared" si="38"/>
        <v>331.2</v>
      </c>
      <c r="H50" s="38">
        <f>H9/H30</f>
        <v>331.2</v>
      </c>
      <c r="I50" s="38">
        <f>I9/I30</f>
        <v>331.2</v>
      </c>
      <c r="J50" s="38">
        <f>J9/J30</f>
        <v>331.2</v>
      </c>
      <c r="K50" s="38">
        <f>K9/K30</f>
        <v>331.2</v>
      </c>
      <c r="L50" s="38">
        <f>L9/L30</f>
        <v>335.73698630136983</v>
      </c>
      <c r="M50" s="38">
        <f>M9/M30</f>
        <v>341.39076923076925</v>
      </c>
      <c r="N50" s="38">
        <f>N9/N30</f>
        <v>332.90897832817342</v>
      </c>
    </row>
    <row r="51" spans="1:14" x14ac:dyDescent="0.2">
      <c r="A51" s="14" t="s">
        <v>4</v>
      </c>
      <c r="B51" s="38">
        <f>B10/B31</f>
        <v>333.96000000000004</v>
      </c>
      <c r="C51" s="38">
        <f t="shared" si="39"/>
        <v>333.96</v>
      </c>
      <c r="D51" s="38">
        <f t="shared" si="39"/>
        <v>333.96000000000004</v>
      </c>
      <c r="E51" s="38">
        <f t="shared" si="39"/>
        <v>333.96</v>
      </c>
      <c r="F51" s="38">
        <f t="shared" si="38"/>
        <v>340.42374193548386</v>
      </c>
      <c r="G51" s="38">
        <f t="shared" si="38"/>
        <v>333.96</v>
      </c>
      <c r="H51" s="38">
        <f>H10/H31</f>
        <v>333.96</v>
      </c>
      <c r="I51" s="38">
        <f>I10/I31</f>
        <v>333.96000000000004</v>
      </c>
      <c r="J51" s="38">
        <f>J10/J31</f>
        <v>333.96</v>
      </c>
      <c r="K51" s="38">
        <f>K10/K31</f>
        <v>337.67066666666665</v>
      </c>
      <c r="L51" s="38">
        <f>L10/L31</f>
        <v>336.43377777777778</v>
      </c>
      <c r="M51" s="38">
        <f>M10/M31</f>
        <v>333.96</v>
      </c>
      <c r="N51" s="38">
        <f>N10/N31</f>
        <v>335.05554948059046</v>
      </c>
    </row>
    <row r="52" spans="1:14" x14ac:dyDescent="0.2">
      <c r="A52" s="39" t="s">
        <v>28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s="2" customFormat="1" x14ac:dyDescent="0.2">
      <c r="A53" s="11" t="s">
        <v>7</v>
      </c>
      <c r="B53" s="12" t="s">
        <v>36</v>
      </c>
      <c r="C53" s="12" t="s">
        <v>37</v>
      </c>
      <c r="D53" s="12" t="s">
        <v>38</v>
      </c>
      <c r="E53" s="12" t="s">
        <v>39</v>
      </c>
      <c r="F53" s="12" t="s">
        <v>40</v>
      </c>
      <c r="G53" s="12" t="s">
        <v>41</v>
      </c>
      <c r="H53" s="12" t="s">
        <v>42</v>
      </c>
      <c r="I53" s="12" t="s">
        <v>43</v>
      </c>
      <c r="J53" s="12" t="s">
        <v>44</v>
      </c>
      <c r="K53" s="12" t="s">
        <v>45</v>
      </c>
      <c r="L53" s="12" t="s">
        <v>46</v>
      </c>
      <c r="M53" s="12" t="s">
        <v>47</v>
      </c>
      <c r="N53" s="12" t="s">
        <v>0</v>
      </c>
    </row>
    <row r="54" spans="1:14" x14ac:dyDescent="0.2">
      <c r="A54" s="14" t="s">
        <v>17</v>
      </c>
      <c r="B54" s="15">
        <v>47332.28</v>
      </c>
      <c r="C54" s="15">
        <v>20431.2</v>
      </c>
      <c r="D54" s="15">
        <v>29284.720000000001</v>
      </c>
      <c r="E54" s="15">
        <v>23155.360000000001</v>
      </c>
      <c r="F54" s="15">
        <v>48694.36</v>
      </c>
      <c r="G54" s="15">
        <v>22133.8</v>
      </c>
      <c r="H54" s="15">
        <v>32008.880000000001</v>
      </c>
      <c r="I54" s="15">
        <v>16004.44</v>
      </c>
      <c r="J54" s="15">
        <v>28603.68</v>
      </c>
      <c r="K54" s="15">
        <v>25198.48</v>
      </c>
      <c r="L54" s="15">
        <v>14301.84</v>
      </c>
      <c r="M54" s="15">
        <v>18047.560000000001</v>
      </c>
      <c r="N54" s="15">
        <f t="shared" ref="N54:N61" si="40">SUM(B54:M54)</f>
        <v>325196.59999999998</v>
      </c>
    </row>
    <row r="55" spans="1:14" x14ac:dyDescent="0.2">
      <c r="A55" s="14" t="s">
        <v>18</v>
      </c>
      <c r="B55" s="15">
        <v>158119.01999999999</v>
      </c>
      <c r="C55" s="15">
        <v>141550.74</v>
      </c>
      <c r="D55" s="15">
        <v>143711.82</v>
      </c>
      <c r="E55" s="15">
        <v>148033.98000000001</v>
      </c>
      <c r="F55" s="15">
        <v>145872.9</v>
      </c>
      <c r="G55" s="15">
        <v>172166.04</v>
      </c>
      <c r="H55" s="15">
        <v>201340.62</v>
      </c>
      <c r="I55" s="15">
        <v>213586.74</v>
      </c>
      <c r="J55" s="15">
        <v>225472.68</v>
      </c>
      <c r="K55" s="15">
        <v>229794.84</v>
      </c>
      <c r="L55" s="15">
        <v>220430.16</v>
      </c>
      <c r="M55" s="15">
        <v>207463.67999999999</v>
      </c>
      <c r="N55" s="15">
        <f t="shared" si="40"/>
        <v>2207543.2200000002</v>
      </c>
    </row>
    <row r="56" spans="1:14" x14ac:dyDescent="0.2">
      <c r="A56" s="14" t="s">
        <v>19</v>
      </c>
      <c r="B56" s="15">
        <v>305303.40000000002</v>
      </c>
      <c r="C56" s="15">
        <v>276379.92</v>
      </c>
      <c r="D56" s="15">
        <v>374934</v>
      </c>
      <c r="E56" s="15">
        <v>327799.44</v>
      </c>
      <c r="F56" s="15">
        <v>331370.23999999999</v>
      </c>
      <c r="G56" s="15">
        <v>344582.2</v>
      </c>
      <c r="H56" s="15">
        <v>278879.48</v>
      </c>
      <c r="I56" s="15">
        <v>304589.24</v>
      </c>
      <c r="J56" s="15">
        <v>349224.24</v>
      </c>
      <c r="K56" s="15">
        <v>347438.84</v>
      </c>
      <c r="L56" s="15">
        <v>334941.03999999998</v>
      </c>
      <c r="M56" s="15">
        <v>336369.36</v>
      </c>
      <c r="N56" s="15">
        <f t="shared" si="40"/>
        <v>3911811.4</v>
      </c>
    </row>
    <row r="57" spans="1:14" x14ac:dyDescent="0.2">
      <c r="A57" s="14" t="s">
        <v>1</v>
      </c>
      <c r="B57" s="15">
        <v>2615543.58</v>
      </c>
      <c r="C57" s="15">
        <v>2395978.2599999998</v>
      </c>
      <c r="D57" s="15">
        <v>2947909.64</v>
      </c>
      <c r="E57" s="15">
        <v>2734380.48</v>
      </c>
      <c r="F57" s="15">
        <v>3116544.86</v>
      </c>
      <c r="G57" s="15">
        <v>3213500.68</v>
      </c>
      <c r="H57" s="15">
        <v>3040715.6</v>
      </c>
      <c r="I57" s="15">
        <v>2638179.1800000002</v>
      </c>
      <c r="J57" s="15">
        <v>2858876.28</v>
      </c>
      <c r="K57" s="15">
        <v>3001857.82</v>
      </c>
      <c r="L57" s="15">
        <v>2790214.9</v>
      </c>
      <c r="M57" s="15">
        <v>2901506.66</v>
      </c>
      <c r="N57" s="15">
        <f t="shared" si="40"/>
        <v>34255207.939999998</v>
      </c>
    </row>
    <row r="58" spans="1:14" x14ac:dyDescent="0.2">
      <c r="A58" s="14" t="s">
        <v>2</v>
      </c>
      <c r="B58" s="15">
        <v>208415</v>
      </c>
      <c r="C58" s="15">
        <v>160600</v>
      </c>
      <c r="D58" s="15">
        <v>228490</v>
      </c>
      <c r="E58" s="15">
        <v>191260</v>
      </c>
      <c r="F58" s="15">
        <v>220460</v>
      </c>
      <c r="G58" s="15">
        <v>215715</v>
      </c>
      <c r="H58" s="15">
        <v>224475</v>
      </c>
      <c r="I58" s="15">
        <v>216080</v>
      </c>
      <c r="J58" s="15">
        <v>217540</v>
      </c>
      <c r="K58" s="15">
        <v>240900</v>
      </c>
      <c r="L58" s="15">
        <v>221555</v>
      </c>
      <c r="M58" s="15">
        <v>237615</v>
      </c>
      <c r="N58" s="15">
        <f t="shared" si="40"/>
        <v>2583105</v>
      </c>
    </row>
    <row r="59" spans="1:14" x14ac:dyDescent="0.2">
      <c r="A59" s="14" t="s">
        <v>20</v>
      </c>
      <c r="B59" s="15">
        <v>1794.72</v>
      </c>
      <c r="C59" s="15">
        <v>0</v>
      </c>
      <c r="D59" s="15">
        <v>598.24</v>
      </c>
      <c r="E59" s="15">
        <v>1794.72</v>
      </c>
      <c r="F59" s="15">
        <v>299.12</v>
      </c>
      <c r="G59" s="15">
        <v>4187.68</v>
      </c>
      <c r="H59" s="15">
        <v>1794.72</v>
      </c>
      <c r="I59" s="15">
        <v>0</v>
      </c>
      <c r="J59" s="15">
        <v>0</v>
      </c>
      <c r="K59" s="15">
        <v>299.12</v>
      </c>
      <c r="L59" s="15">
        <v>0</v>
      </c>
      <c r="M59" s="15">
        <v>0</v>
      </c>
      <c r="N59" s="15">
        <f t="shared" si="40"/>
        <v>10768.32</v>
      </c>
    </row>
    <row r="60" spans="1:14" x14ac:dyDescent="0.2">
      <c r="A60" s="14" t="s">
        <v>3</v>
      </c>
      <c r="B60" s="15">
        <v>513349.65</v>
      </c>
      <c r="C60" s="15">
        <v>487391.85</v>
      </c>
      <c r="D60" s="15">
        <v>543406.05000000005</v>
      </c>
      <c r="E60" s="15">
        <v>444698.1</v>
      </c>
      <c r="F60" s="15">
        <v>566973</v>
      </c>
      <c r="G60" s="15">
        <v>532476.44999999995</v>
      </c>
      <c r="H60" s="15">
        <v>513008.1</v>
      </c>
      <c r="I60" s="15">
        <v>462458.7</v>
      </c>
      <c r="J60" s="15">
        <v>487391.85</v>
      </c>
      <c r="K60" s="15">
        <v>580976.55000000005</v>
      </c>
      <c r="L60" s="15">
        <v>513349.65</v>
      </c>
      <c r="M60" s="15">
        <v>561508.19999999995</v>
      </c>
      <c r="N60" s="15">
        <f t="shared" si="40"/>
        <v>6206988.1500000004</v>
      </c>
    </row>
    <row r="61" spans="1:14" x14ac:dyDescent="0.2">
      <c r="A61" s="14" t="s">
        <v>4</v>
      </c>
      <c r="B61" s="15">
        <v>311433.90000000002</v>
      </c>
      <c r="C61" s="15">
        <v>275278.93</v>
      </c>
      <c r="D61" s="15">
        <v>337207.74</v>
      </c>
      <c r="E61" s="15">
        <v>288165.84999999998</v>
      </c>
      <c r="F61" s="15">
        <v>323604.88</v>
      </c>
      <c r="G61" s="15">
        <v>339713.53</v>
      </c>
      <c r="H61" s="15">
        <v>341145.41</v>
      </c>
      <c r="I61" s="15">
        <v>291745.55</v>
      </c>
      <c r="J61" s="15">
        <v>310717.96000000002</v>
      </c>
      <c r="K61" s="15">
        <v>263823.89</v>
      </c>
      <c r="L61" s="15">
        <v>264897.8</v>
      </c>
      <c r="M61" s="15">
        <v>274920.96000000002</v>
      </c>
      <c r="N61" s="15">
        <f t="shared" si="40"/>
        <v>3622656.3999999994</v>
      </c>
    </row>
    <row r="62" spans="1:14" x14ac:dyDescent="0.2">
      <c r="A62" s="16" t="s">
        <v>11</v>
      </c>
      <c r="B62" s="15">
        <f t="shared" ref="B62:N62" si="41">SUM(B54:B61)</f>
        <v>4161291.5500000003</v>
      </c>
      <c r="C62" s="15">
        <f t="shared" si="41"/>
        <v>3757610.9</v>
      </c>
      <c r="D62" s="15">
        <f t="shared" si="41"/>
        <v>4605542.2100000009</v>
      </c>
      <c r="E62" s="15">
        <f t="shared" si="41"/>
        <v>4159287.93</v>
      </c>
      <c r="F62" s="15">
        <f t="shared" si="41"/>
        <v>4753819.3600000003</v>
      </c>
      <c r="G62" s="15">
        <f t="shared" si="41"/>
        <v>4844475.3800000008</v>
      </c>
      <c r="H62" s="15">
        <f t="shared" si="41"/>
        <v>4633367.8100000005</v>
      </c>
      <c r="I62" s="15">
        <f t="shared" si="41"/>
        <v>4142643.85</v>
      </c>
      <c r="J62" s="15">
        <f t="shared" si="41"/>
        <v>4477826.6900000004</v>
      </c>
      <c r="K62" s="15">
        <f t="shared" si="41"/>
        <v>4690289.54</v>
      </c>
      <c r="L62" s="15">
        <f t="shared" si="41"/>
        <v>4359690.3899999997</v>
      </c>
      <c r="M62" s="15">
        <f t="shared" si="41"/>
        <v>4537431.42</v>
      </c>
      <c r="N62" s="15">
        <f t="shared" si="41"/>
        <v>53123277.029999994</v>
      </c>
    </row>
    <row r="63" spans="1:14" x14ac:dyDescent="0.2">
      <c r="A63" s="28" t="s">
        <v>12</v>
      </c>
      <c r="B63" s="12" t="s">
        <v>36</v>
      </c>
      <c r="C63" s="12" t="s">
        <v>37</v>
      </c>
      <c r="D63" s="12" t="s">
        <v>38</v>
      </c>
      <c r="E63" s="12" t="s">
        <v>39</v>
      </c>
      <c r="F63" s="12" t="s">
        <v>40</v>
      </c>
      <c r="G63" s="12" t="s">
        <v>41</v>
      </c>
      <c r="H63" s="12" t="s">
        <v>42</v>
      </c>
      <c r="I63" s="12" t="s">
        <v>43</v>
      </c>
      <c r="J63" s="12" t="s">
        <v>44</v>
      </c>
      <c r="K63" s="12" t="s">
        <v>45</v>
      </c>
      <c r="L63" s="12" t="s">
        <v>46</v>
      </c>
      <c r="M63" s="12" t="s">
        <v>47</v>
      </c>
      <c r="N63" s="12" t="s">
        <v>0</v>
      </c>
    </row>
    <row r="64" spans="1:14" x14ac:dyDescent="0.2">
      <c r="A64" s="14" t="s">
        <v>17</v>
      </c>
      <c r="B64" s="29">
        <f t="shared" ref="B64:B71" si="42">B54/$B$62</f>
        <v>1.1374420520955806E-2</v>
      </c>
      <c r="C64" s="29">
        <f t="shared" ref="C64:C71" si="43">C54/$C$62</f>
        <v>5.4372846321049367E-3</v>
      </c>
      <c r="D64" s="29">
        <f t="shared" ref="D64:D71" si="44">D54/$D$62</f>
        <v>6.358582478391832E-3</v>
      </c>
      <c r="E64" s="29">
        <f t="shared" ref="E64:E71" si="45">E54/$E$62</f>
        <v>5.5671452396901027E-3</v>
      </c>
      <c r="F64" s="29">
        <f t="shared" ref="F64:F71" si="46">F54/$F$62</f>
        <v>1.0243207895051358E-2</v>
      </c>
      <c r="G64" s="29">
        <f t="shared" ref="G64:G71" si="47">G54/$G$62</f>
        <v>4.5688744938982423E-3</v>
      </c>
      <c r="H64" s="29">
        <f t="shared" ref="H64:H71" si="48">H54/$H$62</f>
        <v>6.9083399618991171E-3</v>
      </c>
      <c r="I64" s="29">
        <f t="shared" ref="I64:I71" si="49">I54/$I$62</f>
        <v>3.8633395916957717E-3</v>
      </c>
      <c r="J64" s="29">
        <f t="shared" ref="J64:J71" si="50">J54/$J$62</f>
        <v>6.3878488338725758E-3</v>
      </c>
      <c r="K64" s="29">
        <f t="shared" ref="K64:K71" si="51">K54/$K$62</f>
        <v>5.3724785613128694E-3</v>
      </c>
      <c r="L64" s="29">
        <f t="shared" ref="L64:L71" si="52">L54/$L$62</f>
        <v>3.2804714832054853E-3</v>
      </c>
      <c r="M64" s="29">
        <f t="shared" ref="M64:M71" si="53">M54/$M$62</f>
        <v>3.9774838073475503E-3</v>
      </c>
      <c r="N64" s="29">
        <f t="shared" ref="N64:N71" si="54">N54/$N$62</f>
        <v>6.1215463010000984E-3</v>
      </c>
    </row>
    <row r="65" spans="1:14" x14ac:dyDescent="0.2">
      <c r="A65" s="14" t="s">
        <v>18</v>
      </c>
      <c r="B65" s="29">
        <f t="shared" si="42"/>
        <v>3.7997582745674233E-2</v>
      </c>
      <c r="C65" s="29">
        <f t="shared" si="43"/>
        <v>3.7670409142149336E-2</v>
      </c>
      <c r="D65" s="29">
        <f t="shared" si="44"/>
        <v>3.1204104413147912E-2</v>
      </c>
      <c r="E65" s="29">
        <f t="shared" si="45"/>
        <v>3.559118351299137E-2</v>
      </c>
      <c r="F65" s="29">
        <f t="shared" si="46"/>
        <v>3.0685410814600238E-2</v>
      </c>
      <c r="G65" s="29">
        <f t="shared" si="47"/>
        <v>3.5538634525994844E-2</v>
      </c>
      <c r="H65" s="29">
        <f t="shared" si="48"/>
        <v>4.3454486726794084E-2</v>
      </c>
      <c r="I65" s="29">
        <f t="shared" si="49"/>
        <v>5.1558074440794611E-2</v>
      </c>
      <c r="J65" s="29">
        <f t="shared" si="50"/>
        <v>5.0353150224311152E-2</v>
      </c>
      <c r="K65" s="29">
        <f t="shared" si="51"/>
        <v>4.8993742932126105E-2</v>
      </c>
      <c r="L65" s="29">
        <f t="shared" si="52"/>
        <v>5.0560966555242018E-2</v>
      </c>
      <c r="M65" s="29">
        <f t="shared" si="53"/>
        <v>4.5722714195865467E-2</v>
      </c>
      <c r="N65" s="29">
        <f t="shared" si="54"/>
        <v>4.1555102460139035E-2</v>
      </c>
    </row>
    <row r="66" spans="1:14" x14ac:dyDescent="0.2">
      <c r="A66" s="14" t="s">
        <v>19</v>
      </c>
      <c r="B66" s="29">
        <f t="shared" si="42"/>
        <v>7.336746208037262E-2</v>
      </c>
      <c r="C66" s="29">
        <f t="shared" si="43"/>
        <v>7.3552032755706556E-2</v>
      </c>
      <c r="D66" s="29">
        <f t="shared" si="44"/>
        <v>8.1409307070491474E-2</v>
      </c>
      <c r="E66" s="29">
        <f t="shared" si="45"/>
        <v>7.8811432513641824E-2</v>
      </c>
      <c r="F66" s="29">
        <f t="shared" si="46"/>
        <v>6.9706106796620051E-2</v>
      </c>
      <c r="G66" s="29">
        <f t="shared" si="47"/>
        <v>7.1128898997521575E-2</v>
      </c>
      <c r="H66" s="29">
        <f t="shared" si="48"/>
        <v>6.0189367957818131E-2</v>
      </c>
      <c r="I66" s="29">
        <f t="shared" si="49"/>
        <v>7.3525326103039246E-2</v>
      </c>
      <c r="J66" s="29">
        <f t="shared" si="50"/>
        <v>7.7989673155483372E-2</v>
      </c>
      <c r="K66" s="29">
        <f t="shared" si="51"/>
        <v>7.4076202979997702E-2</v>
      </c>
      <c r="L66" s="29">
        <f t="shared" si="52"/>
        <v>7.682679503302986E-2</v>
      </c>
      <c r="M66" s="29">
        <f t="shared" si="53"/>
        <v>7.4132108866121441E-2</v>
      </c>
      <c r="N66" s="29">
        <f t="shared" si="54"/>
        <v>7.3636485147384745E-2</v>
      </c>
    </row>
    <row r="67" spans="1:14" x14ac:dyDescent="0.2">
      <c r="A67" s="14" t="s">
        <v>1</v>
      </c>
      <c r="B67" s="29">
        <f t="shared" si="42"/>
        <v>0.62854129506979628</v>
      </c>
      <c r="C67" s="29">
        <f t="shared" si="43"/>
        <v>0.6376334122300954</v>
      </c>
      <c r="D67" s="29">
        <f t="shared" si="44"/>
        <v>0.64007873678786664</v>
      </c>
      <c r="E67" s="29">
        <f t="shared" si="45"/>
        <v>0.65741553025880561</v>
      </c>
      <c r="F67" s="29">
        <f t="shared" si="46"/>
        <v>0.65558756527929984</v>
      </c>
      <c r="G67" s="29">
        <f t="shared" si="47"/>
        <v>0.66333306043140627</v>
      </c>
      <c r="H67" s="29">
        <f t="shared" si="48"/>
        <v>0.65626467068669858</v>
      </c>
      <c r="I67" s="29">
        <f t="shared" si="49"/>
        <v>0.63683465813745976</v>
      </c>
      <c r="J67" s="29">
        <f t="shared" si="50"/>
        <v>0.63845174856465903</v>
      </c>
      <c r="K67" s="29">
        <f t="shared" si="51"/>
        <v>0.64001546053807157</v>
      </c>
      <c r="L67" s="29">
        <f t="shared" si="52"/>
        <v>0.64000299342357658</v>
      </c>
      <c r="M67" s="29">
        <f t="shared" si="53"/>
        <v>0.63946016841396147</v>
      </c>
      <c r="N67" s="29">
        <f t="shared" si="54"/>
        <v>0.64482482736626467</v>
      </c>
    </row>
    <row r="68" spans="1:14" x14ac:dyDescent="0.2">
      <c r="A68" s="14" t="s">
        <v>2</v>
      </c>
      <c r="B68" s="29">
        <f t="shared" si="42"/>
        <v>5.0084210033300838E-2</v>
      </c>
      <c r="C68" s="29">
        <f t="shared" si="43"/>
        <v>4.2739922858963393E-2</v>
      </c>
      <c r="D68" s="29">
        <f t="shared" si="44"/>
        <v>4.9611965232645203E-2</v>
      </c>
      <c r="E68" s="29">
        <f t="shared" si="45"/>
        <v>4.5983832622042108E-2</v>
      </c>
      <c r="F68" s="29">
        <f t="shared" si="46"/>
        <v>4.6375342288984239E-2</v>
      </c>
      <c r="G68" s="29">
        <f t="shared" si="47"/>
        <v>4.452804134180572E-2</v>
      </c>
      <c r="H68" s="29">
        <f t="shared" si="48"/>
        <v>4.8447481228562336E-2</v>
      </c>
      <c r="I68" s="29">
        <f t="shared" si="49"/>
        <v>5.2159926806162688E-2</v>
      </c>
      <c r="J68" s="29">
        <f t="shared" si="50"/>
        <v>4.8581603322392093E-2</v>
      </c>
      <c r="K68" s="29">
        <f t="shared" si="51"/>
        <v>5.1361434714326824E-2</v>
      </c>
      <c r="L68" s="29">
        <f t="shared" si="52"/>
        <v>5.081897570253837E-2</v>
      </c>
      <c r="M68" s="29">
        <f t="shared" si="53"/>
        <v>5.2367733637283274E-2</v>
      </c>
      <c r="N68" s="29">
        <f t="shared" si="54"/>
        <v>4.8624729956724212E-2</v>
      </c>
    </row>
    <row r="69" spans="1:14" x14ac:dyDescent="0.2">
      <c r="A69" s="14" t="s">
        <v>20</v>
      </c>
      <c r="B69" s="29">
        <f t="shared" si="42"/>
        <v>4.3128917511199132E-4</v>
      </c>
      <c r="C69" s="29">
        <f t="shared" si="43"/>
        <v>0</v>
      </c>
      <c r="D69" s="29">
        <f t="shared" si="44"/>
        <v>1.2989567193652968E-4</v>
      </c>
      <c r="E69" s="29">
        <f t="shared" si="45"/>
        <v>4.3149693654413583E-4</v>
      </c>
      <c r="F69" s="29">
        <f t="shared" si="46"/>
        <v>6.2922037491975716E-5</v>
      </c>
      <c r="G69" s="29">
        <f t="shared" si="47"/>
        <v>8.644238377778689E-4</v>
      </c>
      <c r="H69" s="29">
        <f t="shared" si="48"/>
        <v>3.8734675803775654E-4</v>
      </c>
      <c r="I69" s="29">
        <f t="shared" si="49"/>
        <v>0</v>
      </c>
      <c r="J69" s="29">
        <f t="shared" si="50"/>
        <v>0</v>
      </c>
      <c r="K69" s="29">
        <f t="shared" si="51"/>
        <v>6.3774314453090251E-5</v>
      </c>
      <c r="L69" s="29">
        <f t="shared" si="52"/>
        <v>0</v>
      </c>
      <c r="M69" s="29">
        <f t="shared" si="53"/>
        <v>0</v>
      </c>
      <c r="N69" s="29">
        <f t="shared" si="54"/>
        <v>2.0270436241948836E-4</v>
      </c>
    </row>
    <row r="70" spans="1:14" x14ac:dyDescent="0.2">
      <c r="A70" s="14" t="s">
        <v>3</v>
      </c>
      <c r="B70" s="29">
        <f t="shared" si="42"/>
        <v>0.12336305779872597</v>
      </c>
      <c r="C70" s="29">
        <f t="shared" si="43"/>
        <v>0.1297079082882158</v>
      </c>
      <c r="D70" s="29">
        <f t="shared" si="44"/>
        <v>0.11798959280410111</v>
      </c>
      <c r="E70" s="29">
        <f t="shared" si="45"/>
        <v>0.10691688276555548</v>
      </c>
      <c r="F70" s="29">
        <f t="shared" si="46"/>
        <v>0.11926683726577275</v>
      </c>
      <c r="G70" s="29">
        <f t="shared" si="47"/>
        <v>0.10991416164447508</v>
      </c>
      <c r="H70" s="29">
        <f t="shared" si="48"/>
        <v>0.11072034879095859</v>
      </c>
      <c r="I70" s="29">
        <f t="shared" si="49"/>
        <v>0.11163370947275615</v>
      </c>
      <c r="J70" s="29">
        <f t="shared" si="50"/>
        <v>0.10884562618032007</v>
      </c>
      <c r="K70" s="29">
        <f t="shared" si="51"/>
        <v>0.12386794995176355</v>
      </c>
      <c r="L70" s="29">
        <f t="shared" si="52"/>
        <v>0.11774910694977128</v>
      </c>
      <c r="M70" s="29">
        <f t="shared" si="53"/>
        <v>0.12375023400353673</v>
      </c>
      <c r="N70" s="29">
        <f t="shared" si="54"/>
        <v>0.11684121343822153</v>
      </c>
    </row>
    <row r="71" spans="1:14" x14ac:dyDescent="0.2">
      <c r="A71" s="14" t="s">
        <v>4</v>
      </c>
      <c r="B71" s="29">
        <f t="shared" si="42"/>
        <v>7.4840682576062231E-2</v>
      </c>
      <c r="C71" s="29">
        <f t="shared" si="43"/>
        <v>7.3259030092764521E-2</v>
      </c>
      <c r="D71" s="29">
        <f t="shared" si="44"/>
        <v>7.3217815541419151E-2</v>
      </c>
      <c r="E71" s="29">
        <f t="shared" si="45"/>
        <v>6.9282496150729331E-2</v>
      </c>
      <c r="F71" s="29">
        <f t="shared" si="46"/>
        <v>6.8072607622179399E-2</v>
      </c>
      <c r="G71" s="29">
        <f t="shared" si="47"/>
        <v>7.0123904727120309E-2</v>
      </c>
      <c r="H71" s="29">
        <f t="shared" si="48"/>
        <v>7.3627957889231321E-2</v>
      </c>
      <c r="I71" s="29">
        <f t="shared" si="49"/>
        <v>7.0424965448091792E-2</v>
      </c>
      <c r="J71" s="29">
        <f t="shared" si="50"/>
        <v>6.9390349718961547E-2</v>
      </c>
      <c r="K71" s="29">
        <f t="shared" si="51"/>
        <v>5.6248956007948291E-2</v>
      </c>
      <c r="L71" s="29">
        <f t="shared" si="52"/>
        <v>6.0760690852636447E-2</v>
      </c>
      <c r="M71" s="29">
        <f t="shared" si="53"/>
        <v>6.0589557075884141E-2</v>
      </c>
      <c r="N71" s="29">
        <f t="shared" si="54"/>
        <v>6.8193390967846323E-2</v>
      </c>
    </row>
    <row r="72" spans="1:14" ht="10.8" thickBot="1" x14ac:dyDescent="0.25">
      <c r="A72" s="45" t="s">
        <v>48</v>
      </c>
      <c r="B72" s="31">
        <f>SUM(B64:B71)</f>
        <v>1</v>
      </c>
      <c r="C72" s="31">
        <f t="shared" ref="C72:N72" si="55">SUM(C64:C71)</f>
        <v>1</v>
      </c>
      <c r="D72" s="31">
        <f t="shared" si="55"/>
        <v>0.99999999999999989</v>
      </c>
      <c r="E72" s="31">
        <f t="shared" si="55"/>
        <v>0.99999999999999989</v>
      </c>
      <c r="F72" s="31">
        <f t="shared" si="55"/>
        <v>0.99999999999999978</v>
      </c>
      <c r="G72" s="31">
        <f t="shared" si="55"/>
        <v>0.99999999999999989</v>
      </c>
      <c r="H72" s="31">
        <f t="shared" si="55"/>
        <v>1</v>
      </c>
      <c r="I72" s="31">
        <f t="shared" si="55"/>
        <v>1</v>
      </c>
      <c r="J72" s="31">
        <f t="shared" si="55"/>
        <v>0.99999999999999989</v>
      </c>
      <c r="K72" s="31">
        <f t="shared" si="55"/>
        <v>1</v>
      </c>
      <c r="L72" s="31">
        <f t="shared" si="55"/>
        <v>1</v>
      </c>
      <c r="M72" s="31">
        <f t="shared" si="55"/>
        <v>1</v>
      </c>
      <c r="N72" s="31">
        <f t="shared" si="55"/>
        <v>1</v>
      </c>
    </row>
    <row r="73" spans="1:14" s="9" customFormat="1" x14ac:dyDescent="0.2">
      <c r="A73" s="34" t="s">
        <v>23</v>
      </c>
      <c r="B73" s="35">
        <f t="shared" ref="B73:N73" si="56">B62/B83</f>
        <v>369.66256995647154</v>
      </c>
      <c r="C73" s="35">
        <f t="shared" si="56"/>
        <v>368.53775009807765</v>
      </c>
      <c r="D73" s="35">
        <f t="shared" si="56"/>
        <v>369.6261805778492</v>
      </c>
      <c r="E73" s="35">
        <f t="shared" si="56"/>
        <v>369.41894750865976</v>
      </c>
      <c r="F73" s="35">
        <f t="shared" si="56"/>
        <v>369.65935925349925</v>
      </c>
      <c r="G73" s="35">
        <f t="shared" si="56"/>
        <v>369.77905350736592</v>
      </c>
      <c r="H73" s="35">
        <f t="shared" si="56"/>
        <v>369.92956566866269</v>
      </c>
      <c r="I73" s="35">
        <f t="shared" si="56"/>
        <v>369.41714374888534</v>
      </c>
      <c r="J73" s="35">
        <f t="shared" si="56"/>
        <v>369.03137382561403</v>
      </c>
      <c r="K73" s="35">
        <f t="shared" si="56"/>
        <v>369.37230587494093</v>
      </c>
      <c r="L73" s="35">
        <f t="shared" si="56"/>
        <v>369.34008725855637</v>
      </c>
      <c r="M73" s="35">
        <f t="shared" si="56"/>
        <v>369.79881173594134</v>
      </c>
      <c r="N73" s="35">
        <f t="shared" si="56"/>
        <v>369.48126298877429</v>
      </c>
    </row>
    <row r="74" spans="1:14" x14ac:dyDescent="0.2">
      <c r="A74" s="16" t="s">
        <v>8</v>
      </c>
      <c r="B74" s="12" t="s">
        <v>36</v>
      </c>
      <c r="C74" s="12" t="s">
        <v>37</v>
      </c>
      <c r="D74" s="12" t="s">
        <v>38</v>
      </c>
      <c r="E74" s="12" t="s">
        <v>39</v>
      </c>
      <c r="F74" s="12" t="s">
        <v>40</v>
      </c>
      <c r="G74" s="12" t="s">
        <v>41</v>
      </c>
      <c r="H74" s="12" t="s">
        <v>42</v>
      </c>
      <c r="I74" s="12" t="s">
        <v>43</v>
      </c>
      <c r="J74" s="12" t="s">
        <v>44</v>
      </c>
      <c r="K74" s="12" t="s">
        <v>45</v>
      </c>
      <c r="L74" s="12" t="s">
        <v>46</v>
      </c>
      <c r="M74" s="12" t="s">
        <v>47</v>
      </c>
      <c r="N74" s="12" t="s">
        <v>0</v>
      </c>
    </row>
    <row r="75" spans="1:14" x14ac:dyDescent="0.2">
      <c r="A75" s="14" t="s">
        <v>17</v>
      </c>
      <c r="B75" s="17">
        <v>137</v>
      </c>
      <c r="C75" s="17">
        <v>60</v>
      </c>
      <c r="D75" s="17">
        <v>86</v>
      </c>
      <c r="E75" s="17">
        <v>68</v>
      </c>
      <c r="F75" s="17">
        <v>143</v>
      </c>
      <c r="G75" s="17">
        <v>65</v>
      </c>
      <c r="H75" s="17">
        <v>94</v>
      </c>
      <c r="I75" s="17">
        <v>47</v>
      </c>
      <c r="J75" s="17">
        <v>84</v>
      </c>
      <c r="K75" s="17">
        <v>74</v>
      </c>
      <c r="L75" s="17">
        <v>42</v>
      </c>
      <c r="M75" s="17">
        <v>53</v>
      </c>
      <c r="N75" s="17">
        <f t="shared" ref="N75:N82" si="57">SUM(B75:M75)</f>
        <v>953</v>
      </c>
    </row>
    <row r="76" spans="1:14" x14ac:dyDescent="0.2">
      <c r="A76" s="14" t="s">
        <v>18</v>
      </c>
      <c r="B76" s="17">
        <v>435</v>
      </c>
      <c r="C76" s="17">
        <v>391</v>
      </c>
      <c r="D76" s="17">
        <v>397</v>
      </c>
      <c r="E76" s="17">
        <v>411</v>
      </c>
      <c r="F76" s="17">
        <v>405</v>
      </c>
      <c r="G76" s="17">
        <v>478</v>
      </c>
      <c r="H76" s="17">
        <v>559</v>
      </c>
      <c r="I76" s="17">
        <v>591</v>
      </c>
      <c r="J76" s="17">
        <v>626</v>
      </c>
      <c r="K76" s="17">
        <v>634</v>
      </c>
      <c r="L76" s="17">
        <v>609</v>
      </c>
      <c r="M76" s="17">
        <v>576</v>
      </c>
      <c r="N76" s="17">
        <f t="shared" si="57"/>
        <v>6112</v>
      </c>
    </row>
    <row r="77" spans="1:14" x14ac:dyDescent="0.2">
      <c r="A77" s="14" t="s">
        <v>19</v>
      </c>
      <c r="B77" s="17">
        <v>853</v>
      </c>
      <c r="C77" s="17">
        <v>773</v>
      </c>
      <c r="D77" s="17">
        <v>1048</v>
      </c>
      <c r="E77" s="17">
        <v>918</v>
      </c>
      <c r="F77" s="17">
        <v>928</v>
      </c>
      <c r="G77" s="17">
        <v>962</v>
      </c>
      <c r="H77" s="17">
        <v>773</v>
      </c>
      <c r="I77" s="17">
        <v>853</v>
      </c>
      <c r="J77" s="17">
        <v>978</v>
      </c>
      <c r="K77" s="17">
        <v>965</v>
      </c>
      <c r="L77" s="17">
        <v>938</v>
      </c>
      <c r="M77" s="17">
        <v>940</v>
      </c>
      <c r="N77" s="17">
        <f t="shared" si="57"/>
        <v>10929</v>
      </c>
    </row>
    <row r="78" spans="1:14" x14ac:dyDescent="0.2">
      <c r="A78" s="14" t="s">
        <v>1</v>
      </c>
      <c r="B78" s="17">
        <v>6901</v>
      </c>
      <c r="C78" s="17">
        <v>6342</v>
      </c>
      <c r="D78" s="17">
        <v>7779</v>
      </c>
      <c r="E78" s="17">
        <v>7231</v>
      </c>
      <c r="F78" s="17">
        <v>8229</v>
      </c>
      <c r="G78" s="17">
        <v>8493</v>
      </c>
      <c r="H78" s="17">
        <v>8035</v>
      </c>
      <c r="I78" s="17">
        <v>6970</v>
      </c>
      <c r="J78" s="17">
        <v>7566</v>
      </c>
      <c r="K78" s="17">
        <v>7932</v>
      </c>
      <c r="L78" s="17">
        <v>7376</v>
      </c>
      <c r="M78" s="17">
        <v>7660</v>
      </c>
      <c r="N78" s="17">
        <f t="shared" si="57"/>
        <v>90514</v>
      </c>
    </row>
    <row r="79" spans="1:14" x14ac:dyDescent="0.2">
      <c r="A79" s="14" t="s">
        <v>2</v>
      </c>
      <c r="B79" s="17">
        <v>556</v>
      </c>
      <c r="C79" s="17">
        <v>438</v>
      </c>
      <c r="D79" s="17">
        <v>621</v>
      </c>
      <c r="E79" s="17">
        <v>520</v>
      </c>
      <c r="F79" s="17">
        <v>602</v>
      </c>
      <c r="G79" s="17">
        <v>588</v>
      </c>
      <c r="H79" s="17">
        <v>613</v>
      </c>
      <c r="I79" s="17">
        <v>592</v>
      </c>
      <c r="J79" s="17">
        <v>595</v>
      </c>
      <c r="K79" s="17">
        <v>660</v>
      </c>
      <c r="L79" s="17">
        <v>605</v>
      </c>
      <c r="M79" s="17">
        <v>647</v>
      </c>
      <c r="N79" s="17">
        <f t="shared" si="57"/>
        <v>7037</v>
      </c>
    </row>
    <row r="80" spans="1:14" x14ac:dyDescent="0.2">
      <c r="A80" s="14" t="s">
        <v>20</v>
      </c>
      <c r="B80" s="17">
        <v>6</v>
      </c>
      <c r="C80" s="17">
        <v>0</v>
      </c>
      <c r="D80" s="17">
        <v>2</v>
      </c>
      <c r="E80" s="17">
        <v>6</v>
      </c>
      <c r="F80" s="17">
        <v>1</v>
      </c>
      <c r="G80" s="17">
        <v>14</v>
      </c>
      <c r="H80" s="17">
        <v>6</v>
      </c>
      <c r="I80" s="17">
        <v>0</v>
      </c>
      <c r="J80" s="17">
        <v>0</v>
      </c>
      <c r="K80" s="17">
        <v>1</v>
      </c>
      <c r="L80" s="17">
        <v>0</v>
      </c>
      <c r="M80" s="17">
        <v>0</v>
      </c>
      <c r="N80" s="17">
        <f t="shared" si="57"/>
        <v>36</v>
      </c>
    </row>
    <row r="81" spans="1:14" x14ac:dyDescent="0.2">
      <c r="A81" s="14" t="s">
        <v>3</v>
      </c>
      <c r="B81" s="17">
        <v>1501</v>
      </c>
      <c r="C81" s="17">
        <v>1427</v>
      </c>
      <c r="D81" s="17">
        <v>1587</v>
      </c>
      <c r="E81" s="17">
        <v>1300</v>
      </c>
      <c r="F81" s="17">
        <v>1654</v>
      </c>
      <c r="G81" s="17">
        <v>1556</v>
      </c>
      <c r="H81" s="17">
        <v>1496</v>
      </c>
      <c r="I81" s="17">
        <v>1352</v>
      </c>
      <c r="J81" s="17">
        <v>1421</v>
      </c>
      <c r="K81" s="17">
        <v>1697</v>
      </c>
      <c r="L81" s="17">
        <v>1500</v>
      </c>
      <c r="M81" s="17">
        <v>1634</v>
      </c>
      <c r="N81" s="17">
        <f t="shared" si="57"/>
        <v>18125</v>
      </c>
    </row>
    <row r="82" spans="1:14" x14ac:dyDescent="0.2">
      <c r="A82" s="14" t="s">
        <v>4</v>
      </c>
      <c r="B82" s="17">
        <v>868</v>
      </c>
      <c r="C82" s="17">
        <v>765</v>
      </c>
      <c r="D82" s="17">
        <v>940</v>
      </c>
      <c r="E82" s="17">
        <v>805</v>
      </c>
      <c r="F82" s="17">
        <v>898</v>
      </c>
      <c r="G82" s="17">
        <v>945</v>
      </c>
      <c r="H82" s="17">
        <v>949</v>
      </c>
      <c r="I82" s="17">
        <v>809</v>
      </c>
      <c r="J82" s="17">
        <v>864</v>
      </c>
      <c r="K82" s="17">
        <v>735</v>
      </c>
      <c r="L82" s="17">
        <v>734</v>
      </c>
      <c r="M82" s="17">
        <v>760</v>
      </c>
      <c r="N82" s="17">
        <f t="shared" si="57"/>
        <v>10072</v>
      </c>
    </row>
    <row r="83" spans="1:14" x14ac:dyDescent="0.2">
      <c r="A83" s="16" t="s">
        <v>9</v>
      </c>
      <c r="B83" s="17">
        <f t="shared" ref="B83:N83" si="58">SUM(B75:B82)</f>
        <v>11257</v>
      </c>
      <c r="C83" s="17">
        <f t="shared" si="58"/>
        <v>10196</v>
      </c>
      <c r="D83" s="17">
        <f t="shared" si="58"/>
        <v>12460</v>
      </c>
      <c r="E83" s="17">
        <f t="shared" si="58"/>
        <v>11259</v>
      </c>
      <c r="F83" s="17">
        <f t="shared" si="58"/>
        <v>12860</v>
      </c>
      <c r="G83" s="17">
        <f t="shared" si="58"/>
        <v>13101</v>
      </c>
      <c r="H83" s="17">
        <f t="shared" si="58"/>
        <v>12525</v>
      </c>
      <c r="I83" s="17">
        <f t="shared" si="58"/>
        <v>11214</v>
      </c>
      <c r="J83" s="17">
        <f t="shared" si="58"/>
        <v>12134</v>
      </c>
      <c r="K83" s="17">
        <f t="shared" si="58"/>
        <v>12698</v>
      </c>
      <c r="L83" s="17">
        <f t="shared" si="58"/>
        <v>11804</v>
      </c>
      <c r="M83" s="17">
        <f t="shared" si="58"/>
        <v>12270</v>
      </c>
      <c r="N83" s="17">
        <f t="shared" si="58"/>
        <v>143778</v>
      </c>
    </row>
    <row r="84" spans="1:14" x14ac:dyDescent="0.2">
      <c r="A84" s="28" t="s">
        <v>15</v>
      </c>
      <c r="B84" s="12" t="s">
        <v>36</v>
      </c>
      <c r="C84" s="12" t="s">
        <v>37</v>
      </c>
      <c r="D84" s="12" t="s">
        <v>38</v>
      </c>
      <c r="E84" s="12" t="s">
        <v>39</v>
      </c>
      <c r="F84" s="12" t="s">
        <v>40</v>
      </c>
      <c r="G84" s="12" t="s">
        <v>41</v>
      </c>
      <c r="H84" s="12" t="s">
        <v>42</v>
      </c>
      <c r="I84" s="12" t="s">
        <v>43</v>
      </c>
      <c r="J84" s="12" t="s">
        <v>44</v>
      </c>
      <c r="K84" s="12" t="s">
        <v>45</v>
      </c>
      <c r="L84" s="12" t="s">
        <v>46</v>
      </c>
      <c r="M84" s="12" t="s">
        <v>47</v>
      </c>
      <c r="N84" s="12" t="s">
        <v>0</v>
      </c>
    </row>
    <row r="85" spans="1:14" x14ac:dyDescent="0.2">
      <c r="A85" s="14" t="s">
        <v>17</v>
      </c>
      <c r="B85" s="29">
        <f t="shared" ref="B85:B92" si="59">B75/$B$83</f>
        <v>1.2170205205649818E-2</v>
      </c>
      <c r="C85" s="29">
        <f t="shared" ref="C85:C92" si="60">C75/$C$83</f>
        <v>5.8846606512357787E-3</v>
      </c>
      <c r="D85" s="29">
        <f t="shared" ref="D85:D92" si="61">D75/$D$83</f>
        <v>6.9020866773675761E-3</v>
      </c>
      <c r="E85" s="29">
        <f t="shared" ref="E85:E92" si="62">E75/$E$83</f>
        <v>6.0396127542410513E-3</v>
      </c>
      <c r="F85" s="29">
        <f t="shared" ref="F85:F92" si="63">F75/$F$83</f>
        <v>1.1119751166407465E-2</v>
      </c>
      <c r="G85" s="29">
        <f t="shared" ref="G85:G92" si="64">G75/$G$83</f>
        <v>4.9614533241737271E-3</v>
      </c>
      <c r="H85" s="29">
        <f t="shared" ref="H85:H92" si="65">H75/$H$83</f>
        <v>7.50499001996008E-3</v>
      </c>
      <c r="I85" s="29">
        <f t="shared" ref="I85:I92" si="66">I75/$I$83</f>
        <v>4.1911895844480114E-3</v>
      </c>
      <c r="J85" s="29">
        <f t="shared" ref="J85:J92" si="67">J75/$J$83</f>
        <v>6.9226965551343334E-3</v>
      </c>
      <c r="K85" s="29">
        <f t="shared" ref="K85:K92" si="68">K75/$K$83</f>
        <v>5.8276893999054972E-3</v>
      </c>
      <c r="L85" s="29">
        <f t="shared" ref="L85:L92" si="69">L75/$L$83</f>
        <v>3.5581158929176549E-3</v>
      </c>
      <c r="M85" s="29">
        <f t="shared" ref="M85:M92" si="70">M75/$M$83</f>
        <v>4.3194784026079867E-3</v>
      </c>
      <c r="N85" s="29">
        <f t="shared" ref="N85:N92" si="71">N75/$N$83</f>
        <v>6.6282741448622185E-3</v>
      </c>
    </row>
    <row r="86" spans="1:14" x14ac:dyDescent="0.2">
      <c r="A86" s="14" t="s">
        <v>18</v>
      </c>
      <c r="B86" s="29">
        <f t="shared" si="59"/>
        <v>3.8642622368304166E-2</v>
      </c>
      <c r="C86" s="29">
        <f t="shared" si="60"/>
        <v>3.834837191055316E-2</v>
      </c>
      <c r="D86" s="29">
        <f t="shared" si="61"/>
        <v>3.1861958266452647E-2</v>
      </c>
      <c r="E86" s="29">
        <f t="shared" si="62"/>
        <v>3.6504130029309884E-2</v>
      </c>
      <c r="F86" s="29">
        <f t="shared" si="63"/>
        <v>3.1493001555209954E-2</v>
      </c>
      <c r="G86" s="29">
        <f t="shared" si="64"/>
        <v>3.6485764445462178E-2</v>
      </c>
      <c r="H86" s="29">
        <f t="shared" si="65"/>
        <v>4.4630738522954093E-2</v>
      </c>
      <c r="I86" s="29">
        <f t="shared" si="66"/>
        <v>5.2701979668271802E-2</v>
      </c>
      <c r="J86" s="29">
        <f t="shared" si="67"/>
        <v>5.1590571946596338E-2</v>
      </c>
      <c r="K86" s="29">
        <f t="shared" si="68"/>
        <v>4.9929122696487638E-2</v>
      </c>
      <c r="L86" s="29">
        <f t="shared" si="69"/>
        <v>5.1592680447306E-2</v>
      </c>
      <c r="M86" s="29">
        <f t="shared" si="70"/>
        <v>4.6943765281173597E-2</v>
      </c>
      <c r="N86" s="29">
        <f t="shared" si="71"/>
        <v>4.2509980664635759E-2</v>
      </c>
    </row>
    <row r="87" spans="1:14" x14ac:dyDescent="0.2">
      <c r="A87" s="14" t="s">
        <v>19</v>
      </c>
      <c r="B87" s="29">
        <f t="shared" si="59"/>
        <v>7.5775073287732073E-2</v>
      </c>
      <c r="C87" s="29">
        <f t="shared" si="60"/>
        <v>7.5814044723420945E-2</v>
      </c>
      <c r="D87" s="29">
        <f t="shared" si="61"/>
        <v>8.4109149277688602E-2</v>
      </c>
      <c r="E87" s="29">
        <f t="shared" si="62"/>
        <v>8.1534772182254203E-2</v>
      </c>
      <c r="F87" s="29">
        <f t="shared" si="63"/>
        <v>7.2161741835147744E-2</v>
      </c>
      <c r="G87" s="29">
        <f t="shared" si="64"/>
        <v>7.3429509197771164E-2</v>
      </c>
      <c r="H87" s="29">
        <f t="shared" si="65"/>
        <v>6.1716566866267468E-2</v>
      </c>
      <c r="I87" s="29">
        <f t="shared" si="66"/>
        <v>7.6065632245407522E-2</v>
      </c>
      <c r="J87" s="29">
        <f t="shared" si="67"/>
        <v>8.0599967034778314E-2</v>
      </c>
      <c r="K87" s="29">
        <f t="shared" si="68"/>
        <v>7.5996219877146012E-2</v>
      </c>
      <c r="L87" s="29">
        <f t="shared" si="69"/>
        <v>7.9464588275160966E-2</v>
      </c>
      <c r="M87" s="29">
        <f t="shared" si="70"/>
        <v>7.6609616951915246E-2</v>
      </c>
      <c r="N87" s="29">
        <f t="shared" si="71"/>
        <v>7.6013020072611945E-2</v>
      </c>
    </row>
    <row r="88" spans="1:14" x14ac:dyDescent="0.2">
      <c r="A88" s="14" t="s">
        <v>1</v>
      </c>
      <c r="B88" s="29">
        <f t="shared" si="59"/>
        <v>0.61304077462911966</v>
      </c>
      <c r="C88" s="29">
        <f t="shared" si="60"/>
        <v>0.62200863083562186</v>
      </c>
      <c r="D88" s="29">
        <f t="shared" si="61"/>
        <v>0.62431781701444622</v>
      </c>
      <c r="E88" s="29">
        <f t="shared" si="62"/>
        <v>0.64224176214583883</v>
      </c>
      <c r="F88" s="29">
        <f t="shared" si="63"/>
        <v>0.63989113530326591</v>
      </c>
      <c r="G88" s="29">
        <f t="shared" si="64"/>
        <v>0.64827112434165335</v>
      </c>
      <c r="H88" s="29">
        <f t="shared" si="65"/>
        <v>0.64151696606786424</v>
      </c>
      <c r="I88" s="29">
        <f t="shared" si="66"/>
        <v>0.62154449794899236</v>
      </c>
      <c r="J88" s="29">
        <f t="shared" si="67"/>
        <v>0.62353716828745676</v>
      </c>
      <c r="K88" s="29">
        <f t="shared" si="68"/>
        <v>0.62466530162230272</v>
      </c>
      <c r="L88" s="29">
        <f t="shared" si="69"/>
        <v>0.62487292443239584</v>
      </c>
      <c r="M88" s="29">
        <f t="shared" si="70"/>
        <v>0.62428687856560716</v>
      </c>
      <c r="N88" s="29">
        <f t="shared" si="71"/>
        <v>0.62953998525504595</v>
      </c>
    </row>
    <row r="89" spans="1:14" x14ac:dyDescent="0.2">
      <c r="A89" s="14" t="s">
        <v>2</v>
      </c>
      <c r="B89" s="29">
        <f t="shared" si="59"/>
        <v>4.9391489739717506E-2</v>
      </c>
      <c r="C89" s="29">
        <f t="shared" si="60"/>
        <v>4.2958022754021184E-2</v>
      </c>
      <c r="D89" s="29">
        <f t="shared" si="61"/>
        <v>4.9839486356340286E-2</v>
      </c>
      <c r="E89" s="29">
        <f t="shared" si="62"/>
        <v>4.6185274003019805E-2</v>
      </c>
      <c r="F89" s="29">
        <f t="shared" si="63"/>
        <v>4.6811819595645413E-2</v>
      </c>
      <c r="G89" s="29">
        <f t="shared" si="64"/>
        <v>4.4882070070986949E-2</v>
      </c>
      <c r="H89" s="29">
        <f t="shared" si="65"/>
        <v>4.8942115768463072E-2</v>
      </c>
      <c r="I89" s="29">
        <f t="shared" si="66"/>
        <v>5.2791153914749422E-2</v>
      </c>
      <c r="J89" s="29">
        <f t="shared" si="67"/>
        <v>4.9035767265534859E-2</v>
      </c>
      <c r="K89" s="29">
        <f t="shared" si="68"/>
        <v>5.1976689242400377E-2</v>
      </c>
      <c r="L89" s="29">
        <f t="shared" si="69"/>
        <v>5.1253812267028125E-2</v>
      </c>
      <c r="M89" s="29">
        <f t="shared" si="70"/>
        <v>5.2730236348818259E-2</v>
      </c>
      <c r="N89" s="29">
        <f t="shared" si="71"/>
        <v>4.8943510133678307E-2</v>
      </c>
    </row>
    <row r="90" spans="1:14" x14ac:dyDescent="0.2">
      <c r="A90" s="14" t="s">
        <v>20</v>
      </c>
      <c r="B90" s="29">
        <f t="shared" si="59"/>
        <v>5.3300168783867812E-4</v>
      </c>
      <c r="C90" s="29">
        <f t="shared" si="60"/>
        <v>0</v>
      </c>
      <c r="D90" s="29">
        <f t="shared" si="61"/>
        <v>1.6051364365971107E-4</v>
      </c>
      <c r="E90" s="29">
        <f t="shared" si="62"/>
        <v>5.329070077271516E-4</v>
      </c>
      <c r="F90" s="29">
        <f t="shared" si="63"/>
        <v>7.7760497667185064E-5</v>
      </c>
      <c r="G90" s="29">
        <f t="shared" si="64"/>
        <v>1.0686207159758797E-3</v>
      </c>
      <c r="H90" s="29">
        <f t="shared" si="65"/>
        <v>4.7904191616766467E-4</v>
      </c>
      <c r="I90" s="29">
        <f t="shared" si="66"/>
        <v>0</v>
      </c>
      <c r="J90" s="29">
        <f t="shared" si="67"/>
        <v>0</v>
      </c>
      <c r="K90" s="29">
        <f t="shared" si="68"/>
        <v>7.8752559458182385E-5</v>
      </c>
      <c r="L90" s="29">
        <f t="shared" si="69"/>
        <v>0</v>
      </c>
      <c r="M90" s="29">
        <f t="shared" si="70"/>
        <v>0</v>
      </c>
      <c r="N90" s="29">
        <f t="shared" si="71"/>
        <v>2.5038601176814257E-4</v>
      </c>
    </row>
    <row r="91" spans="1:14" x14ac:dyDescent="0.2">
      <c r="A91" s="14" t="s">
        <v>3</v>
      </c>
      <c r="B91" s="29">
        <f t="shared" si="59"/>
        <v>0.13333925557430931</v>
      </c>
      <c r="C91" s="29">
        <f t="shared" si="60"/>
        <v>0.13995684582189094</v>
      </c>
      <c r="D91" s="29">
        <f t="shared" si="61"/>
        <v>0.12736757624398073</v>
      </c>
      <c r="E91" s="29">
        <f t="shared" si="62"/>
        <v>0.11546318500754951</v>
      </c>
      <c r="F91" s="29">
        <f t="shared" si="63"/>
        <v>0.12861586314152409</v>
      </c>
      <c r="G91" s="29">
        <f t="shared" si="64"/>
        <v>0.11876955957560492</v>
      </c>
      <c r="H91" s="29">
        <f t="shared" si="65"/>
        <v>0.11944111776447106</v>
      </c>
      <c r="I91" s="29">
        <f t="shared" si="66"/>
        <v>0.12056358123773854</v>
      </c>
      <c r="J91" s="29">
        <f t="shared" si="67"/>
        <v>0.11710895005768913</v>
      </c>
      <c r="K91" s="29">
        <f t="shared" si="68"/>
        <v>0.13364309340053551</v>
      </c>
      <c r="L91" s="29">
        <f t="shared" si="69"/>
        <v>0.12707556760420197</v>
      </c>
      <c r="M91" s="29">
        <f t="shared" si="70"/>
        <v>0.13317033414832927</v>
      </c>
      <c r="N91" s="29">
        <f t="shared" si="71"/>
        <v>0.12606240175826622</v>
      </c>
    </row>
    <row r="92" spans="1:14" x14ac:dyDescent="0.2">
      <c r="A92" s="14" t="s">
        <v>4</v>
      </c>
      <c r="B92" s="29">
        <f t="shared" si="59"/>
        <v>7.7107577507328773E-2</v>
      </c>
      <c r="C92" s="29">
        <f t="shared" si="60"/>
        <v>7.5029423303256182E-2</v>
      </c>
      <c r="D92" s="29">
        <f t="shared" si="61"/>
        <v>7.5441412520064199E-2</v>
      </c>
      <c r="E92" s="29">
        <f t="shared" si="62"/>
        <v>7.149835687005951E-2</v>
      </c>
      <c r="F92" s="29">
        <f t="shared" si="63"/>
        <v>6.9828926905132191E-2</v>
      </c>
      <c r="G92" s="29">
        <f t="shared" si="64"/>
        <v>7.2131898328371885E-2</v>
      </c>
      <c r="H92" s="29">
        <f t="shared" si="65"/>
        <v>7.5768463073852294E-2</v>
      </c>
      <c r="I92" s="29">
        <f t="shared" si="66"/>
        <v>7.214196540039236E-2</v>
      </c>
      <c r="J92" s="29">
        <f t="shared" si="67"/>
        <v>7.120487885281028E-2</v>
      </c>
      <c r="K92" s="29">
        <f t="shared" si="68"/>
        <v>5.7883131201764054E-2</v>
      </c>
      <c r="L92" s="29">
        <f t="shared" si="69"/>
        <v>6.2182311080989497E-2</v>
      </c>
      <c r="M92" s="29">
        <f t="shared" si="70"/>
        <v>6.1939690301548493E-2</v>
      </c>
      <c r="N92" s="29">
        <f t="shared" si="71"/>
        <v>7.0052441959131434E-2</v>
      </c>
    </row>
    <row r="93" spans="1:14" x14ac:dyDescent="0.2">
      <c r="A93" s="16" t="s">
        <v>48</v>
      </c>
      <c r="B93" s="29">
        <f>SUM(B85:B92)</f>
        <v>0.99999999999999989</v>
      </c>
      <c r="C93" s="29">
        <f t="shared" ref="C93:N93" si="72">SUM(C85:C92)</f>
        <v>1</v>
      </c>
      <c r="D93" s="29">
        <f t="shared" si="72"/>
        <v>1</v>
      </c>
      <c r="E93" s="29">
        <f t="shared" si="72"/>
        <v>0.99999999999999978</v>
      </c>
      <c r="F93" s="29">
        <f t="shared" si="72"/>
        <v>0.99999999999999989</v>
      </c>
      <c r="G93" s="29">
        <f t="shared" si="72"/>
        <v>1</v>
      </c>
      <c r="H93" s="29">
        <f t="shared" si="72"/>
        <v>1</v>
      </c>
      <c r="I93" s="29">
        <f t="shared" si="72"/>
        <v>1</v>
      </c>
      <c r="J93" s="29">
        <f t="shared" si="72"/>
        <v>1</v>
      </c>
      <c r="K93" s="29">
        <f t="shared" si="72"/>
        <v>1</v>
      </c>
      <c r="L93" s="29">
        <f t="shared" si="72"/>
        <v>0.99999999999999989</v>
      </c>
      <c r="M93" s="29">
        <f t="shared" si="72"/>
        <v>0.99999999999999989</v>
      </c>
      <c r="N93" s="29">
        <f t="shared" si="72"/>
        <v>0.99999999999999989</v>
      </c>
    </row>
    <row r="94" spans="1:14" x14ac:dyDescent="0.2">
      <c r="A94" s="28" t="s">
        <v>23</v>
      </c>
      <c r="B94" s="12" t="s">
        <v>36</v>
      </c>
      <c r="C94" s="12" t="s">
        <v>37</v>
      </c>
      <c r="D94" s="12" t="s">
        <v>38</v>
      </c>
      <c r="E94" s="12" t="s">
        <v>39</v>
      </c>
      <c r="F94" s="12" t="s">
        <v>40</v>
      </c>
      <c r="G94" s="12" t="s">
        <v>41</v>
      </c>
      <c r="H94" s="12" t="s">
        <v>42</v>
      </c>
      <c r="I94" s="12" t="s">
        <v>43</v>
      </c>
      <c r="J94" s="12" t="s">
        <v>44</v>
      </c>
      <c r="K94" s="12" t="s">
        <v>45</v>
      </c>
      <c r="L94" s="12" t="s">
        <v>46</v>
      </c>
      <c r="M94" s="12" t="s">
        <v>47</v>
      </c>
      <c r="N94" s="12" t="s">
        <v>0</v>
      </c>
    </row>
    <row r="95" spans="1:14" x14ac:dyDescent="0.2">
      <c r="A95" s="14" t="s">
        <v>17</v>
      </c>
      <c r="B95" s="38">
        <f t="shared" ref="B95:N95" si="73">B54/B75</f>
        <v>345.49109489051096</v>
      </c>
      <c r="C95" s="38">
        <f t="shared" si="73"/>
        <v>340.52000000000004</v>
      </c>
      <c r="D95" s="38">
        <f t="shared" si="73"/>
        <v>340.52000000000004</v>
      </c>
      <c r="E95" s="38">
        <f t="shared" si="73"/>
        <v>340.52</v>
      </c>
      <c r="F95" s="38">
        <f t="shared" si="73"/>
        <v>340.52</v>
      </c>
      <c r="G95" s="38">
        <f t="shared" si="73"/>
        <v>340.52</v>
      </c>
      <c r="H95" s="38">
        <f t="shared" si="73"/>
        <v>340.52000000000004</v>
      </c>
      <c r="I95" s="38">
        <f t="shared" si="73"/>
        <v>340.52000000000004</v>
      </c>
      <c r="J95" s="38">
        <f t="shared" si="73"/>
        <v>340.52</v>
      </c>
      <c r="K95" s="38">
        <f t="shared" si="73"/>
        <v>340.52</v>
      </c>
      <c r="L95" s="38">
        <f t="shared" si="73"/>
        <v>340.52</v>
      </c>
      <c r="M95" s="38">
        <f t="shared" si="73"/>
        <v>340.52000000000004</v>
      </c>
      <c r="N95" s="38">
        <f t="shared" si="73"/>
        <v>341.23462749213007</v>
      </c>
    </row>
    <row r="96" spans="1:14" x14ac:dyDescent="0.2">
      <c r="A96" s="14" t="s">
        <v>18</v>
      </c>
      <c r="B96" s="38">
        <f t="shared" ref="B96:N96" si="74">B55/B76</f>
        <v>363.49199999999996</v>
      </c>
      <c r="C96" s="38">
        <f t="shared" si="74"/>
        <v>362.02235294117645</v>
      </c>
      <c r="D96" s="38">
        <f t="shared" si="74"/>
        <v>361.99450881612091</v>
      </c>
      <c r="E96" s="38">
        <f t="shared" si="74"/>
        <v>360.18</v>
      </c>
      <c r="F96" s="38">
        <f t="shared" si="74"/>
        <v>360.18</v>
      </c>
      <c r="G96" s="38">
        <f t="shared" si="74"/>
        <v>360.18</v>
      </c>
      <c r="H96" s="38">
        <f t="shared" si="74"/>
        <v>360.18</v>
      </c>
      <c r="I96" s="38">
        <f t="shared" si="74"/>
        <v>361.39888324873095</v>
      </c>
      <c r="J96" s="38">
        <f t="shared" si="74"/>
        <v>360.18</v>
      </c>
      <c r="K96" s="38">
        <f t="shared" si="74"/>
        <v>362.45242902208201</v>
      </c>
      <c r="L96" s="38">
        <f t="shared" si="74"/>
        <v>361.95428571428573</v>
      </c>
      <c r="M96" s="38">
        <f t="shared" si="74"/>
        <v>360.18</v>
      </c>
      <c r="N96" s="38">
        <f t="shared" si="74"/>
        <v>361.18180955497388</v>
      </c>
    </row>
    <row r="97" spans="1:14" x14ac:dyDescent="0.2">
      <c r="A97" s="14" t="s">
        <v>19</v>
      </c>
      <c r="B97" s="38">
        <f t="shared" ref="B97:N97" si="75">B56/B77</f>
        <v>357.9172332942556</v>
      </c>
      <c r="C97" s="38">
        <f t="shared" si="75"/>
        <v>357.54194049159116</v>
      </c>
      <c r="D97" s="38">
        <f t="shared" si="75"/>
        <v>357.76145038167937</v>
      </c>
      <c r="E97" s="38">
        <f t="shared" si="75"/>
        <v>357.08</v>
      </c>
      <c r="F97" s="38">
        <f t="shared" si="75"/>
        <v>357.08</v>
      </c>
      <c r="G97" s="38">
        <f t="shared" si="75"/>
        <v>358.19355509355512</v>
      </c>
      <c r="H97" s="38">
        <f t="shared" si="75"/>
        <v>360.77552393272958</v>
      </c>
      <c r="I97" s="38">
        <f t="shared" si="75"/>
        <v>357.08</v>
      </c>
      <c r="J97" s="38">
        <f t="shared" si="75"/>
        <v>357.08</v>
      </c>
      <c r="K97" s="38">
        <f t="shared" si="75"/>
        <v>360.04024870466321</v>
      </c>
      <c r="L97" s="38">
        <f t="shared" si="75"/>
        <v>357.08</v>
      </c>
      <c r="M97" s="38">
        <f t="shared" si="75"/>
        <v>357.83974468085103</v>
      </c>
      <c r="N97" s="38">
        <f t="shared" si="75"/>
        <v>357.92949034678378</v>
      </c>
    </row>
    <row r="98" spans="1:14" x14ac:dyDescent="0.2">
      <c r="A98" s="14" t="s">
        <v>1</v>
      </c>
      <c r="B98" s="38">
        <f t="shared" ref="B98:N98" si="76">B57/B78</f>
        <v>379.00935806404868</v>
      </c>
      <c r="C98" s="38">
        <f t="shared" si="76"/>
        <v>377.79537369914851</v>
      </c>
      <c r="D98" s="38">
        <f t="shared" si="76"/>
        <v>378.95740326520121</v>
      </c>
      <c r="E98" s="38">
        <f t="shared" si="76"/>
        <v>378.14693403402021</v>
      </c>
      <c r="F98" s="38">
        <f t="shared" si="76"/>
        <v>378.72704581358607</v>
      </c>
      <c r="G98" s="38">
        <f t="shared" si="76"/>
        <v>378.3705027669846</v>
      </c>
      <c r="H98" s="38">
        <f t="shared" si="76"/>
        <v>378.43380211574362</v>
      </c>
      <c r="I98" s="38">
        <f t="shared" si="76"/>
        <v>378.50490387374464</v>
      </c>
      <c r="J98" s="38">
        <f t="shared" si="76"/>
        <v>377.85835051546388</v>
      </c>
      <c r="K98" s="38">
        <f t="shared" si="76"/>
        <v>378.44904437720623</v>
      </c>
      <c r="L98" s="38">
        <f t="shared" si="76"/>
        <v>378.28293112798264</v>
      </c>
      <c r="M98" s="38">
        <f t="shared" si="76"/>
        <v>378.78677023498699</v>
      </c>
      <c r="N98" s="38">
        <f t="shared" si="76"/>
        <v>378.45203990542899</v>
      </c>
    </row>
    <row r="99" spans="1:14" x14ac:dyDescent="0.2">
      <c r="A99" s="14" t="s">
        <v>2</v>
      </c>
      <c r="B99" s="38">
        <f t="shared" ref="B99:N99" si="77">B58/B79</f>
        <v>374.84712230215825</v>
      </c>
      <c r="C99" s="38">
        <f t="shared" si="77"/>
        <v>366.66666666666669</v>
      </c>
      <c r="D99" s="38">
        <f t="shared" si="77"/>
        <v>367.93880837359097</v>
      </c>
      <c r="E99" s="38">
        <f t="shared" si="77"/>
        <v>367.80769230769232</v>
      </c>
      <c r="F99" s="38">
        <f t="shared" si="77"/>
        <v>366.21262458471762</v>
      </c>
      <c r="G99" s="38">
        <f t="shared" si="77"/>
        <v>366.86224489795916</v>
      </c>
      <c r="H99" s="38">
        <f t="shared" si="77"/>
        <v>366.19086460032628</v>
      </c>
      <c r="I99" s="38">
        <f t="shared" si="77"/>
        <v>365</v>
      </c>
      <c r="J99" s="38">
        <f t="shared" si="77"/>
        <v>365.61344537815125</v>
      </c>
      <c r="K99" s="38">
        <f t="shared" si="77"/>
        <v>365</v>
      </c>
      <c r="L99" s="38">
        <f t="shared" si="77"/>
        <v>366.20661157024796</v>
      </c>
      <c r="M99" s="38">
        <f t="shared" si="77"/>
        <v>367.2565687789799</v>
      </c>
      <c r="N99" s="38">
        <f t="shared" si="77"/>
        <v>367.07474776183034</v>
      </c>
    </row>
    <row r="100" spans="1:14" x14ac:dyDescent="0.2">
      <c r="A100" s="14" t="s">
        <v>20</v>
      </c>
      <c r="B100" s="38">
        <f>B59/B80</f>
        <v>299.12</v>
      </c>
      <c r="C100" s="38" t="s">
        <v>51</v>
      </c>
      <c r="D100" s="38">
        <f t="shared" ref="D100:H102" si="78">D59/D80</f>
        <v>299.12</v>
      </c>
      <c r="E100" s="38">
        <f t="shared" si="78"/>
        <v>299.12</v>
      </c>
      <c r="F100" s="38">
        <f t="shared" si="78"/>
        <v>299.12</v>
      </c>
      <c r="G100" s="38">
        <f t="shared" si="78"/>
        <v>299.12</v>
      </c>
      <c r="H100" s="38">
        <f t="shared" si="78"/>
        <v>299.12</v>
      </c>
      <c r="I100" s="38" t="s">
        <v>51</v>
      </c>
      <c r="J100" s="38" t="s">
        <v>51</v>
      </c>
      <c r="K100" s="38">
        <f>K59/K80</f>
        <v>299.12</v>
      </c>
      <c r="L100" s="38" t="s">
        <v>51</v>
      </c>
      <c r="M100" s="38" t="s">
        <v>51</v>
      </c>
      <c r="N100" s="38">
        <f>N59/N80</f>
        <v>299.12</v>
      </c>
    </row>
    <row r="101" spans="1:14" x14ac:dyDescent="0.2">
      <c r="A101" s="14" t="s">
        <v>3</v>
      </c>
      <c r="B101" s="38">
        <f>B60/B81</f>
        <v>342.00509660226516</v>
      </c>
      <c r="C101" s="38">
        <f>C60/C81</f>
        <v>341.55</v>
      </c>
      <c r="D101" s="38">
        <f t="shared" si="78"/>
        <v>342.41086956521741</v>
      </c>
      <c r="E101" s="38">
        <f t="shared" si="78"/>
        <v>342.07546153846152</v>
      </c>
      <c r="F101" s="38">
        <f t="shared" si="78"/>
        <v>342.78899637243046</v>
      </c>
      <c r="G101" s="38">
        <f t="shared" si="78"/>
        <v>342.20851542416449</v>
      </c>
      <c r="H101" s="38">
        <f t="shared" si="78"/>
        <v>342.91985294117643</v>
      </c>
      <c r="I101" s="38">
        <f>I60/I81</f>
        <v>342.05525147928995</v>
      </c>
      <c r="J101" s="38">
        <f>J60/J81</f>
        <v>342.99215341308934</v>
      </c>
      <c r="K101" s="38">
        <f>K60/K81</f>
        <v>342.35506776664704</v>
      </c>
      <c r="L101" s="38">
        <f>L60/L81</f>
        <v>342.23310000000004</v>
      </c>
      <c r="M101" s="38">
        <f>M60/M81</f>
        <v>343.64026927784573</v>
      </c>
      <c r="N101" s="38">
        <f>N60/N81</f>
        <v>342.45451862068967</v>
      </c>
    </row>
    <row r="102" spans="1:14" x14ac:dyDescent="0.2">
      <c r="A102" s="14" t="s">
        <v>4</v>
      </c>
      <c r="B102" s="38">
        <f>B61/B82</f>
        <v>358.79481566820277</v>
      </c>
      <c r="C102" s="38">
        <f>C61/C82</f>
        <v>359.84173856209151</v>
      </c>
      <c r="D102" s="38">
        <f t="shared" si="78"/>
        <v>358.73163829787234</v>
      </c>
      <c r="E102" s="38">
        <f t="shared" si="78"/>
        <v>357.96999999999997</v>
      </c>
      <c r="F102" s="38">
        <f t="shared" si="78"/>
        <v>360.36178173719378</v>
      </c>
      <c r="G102" s="38">
        <f t="shared" si="78"/>
        <v>359.48521693121694</v>
      </c>
      <c r="H102" s="38">
        <f t="shared" si="78"/>
        <v>359.47883034773446</v>
      </c>
      <c r="I102" s="38">
        <f>I61/I82</f>
        <v>360.62490729295428</v>
      </c>
      <c r="J102" s="38">
        <f>J61/J82</f>
        <v>359.62726851851852</v>
      </c>
      <c r="K102" s="38">
        <f>K61/K82</f>
        <v>358.9440680272109</v>
      </c>
      <c r="L102" s="38">
        <f>L61/L82</f>
        <v>360.8961852861035</v>
      </c>
      <c r="M102" s="38">
        <f>M61/M82</f>
        <v>361.73810526315793</v>
      </c>
      <c r="N102" s="38">
        <f>N61/N82</f>
        <v>359.67597299443997</v>
      </c>
    </row>
    <row r="103" spans="1:14" x14ac:dyDescent="0.2">
      <c r="A103" s="39" t="s">
        <v>29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1:14" s="2" customFormat="1" x14ac:dyDescent="0.2">
      <c r="A104" s="11" t="s">
        <v>10</v>
      </c>
      <c r="B104" s="12" t="s">
        <v>36</v>
      </c>
      <c r="C104" s="12" t="s">
        <v>37</v>
      </c>
      <c r="D104" s="12" t="s">
        <v>38</v>
      </c>
      <c r="E104" s="12" t="s">
        <v>39</v>
      </c>
      <c r="F104" s="12" t="s">
        <v>40</v>
      </c>
      <c r="G104" s="12" t="s">
        <v>41</v>
      </c>
      <c r="H104" s="12" t="s">
        <v>42</v>
      </c>
      <c r="I104" s="12" t="s">
        <v>43</v>
      </c>
      <c r="J104" s="12" t="s">
        <v>44</v>
      </c>
      <c r="K104" s="12" t="s">
        <v>45</v>
      </c>
      <c r="L104" s="12" t="s">
        <v>46</v>
      </c>
      <c r="M104" s="12" t="s">
        <v>47</v>
      </c>
      <c r="N104" s="12" t="s">
        <v>0</v>
      </c>
    </row>
    <row r="105" spans="1:14" x14ac:dyDescent="0.2">
      <c r="A105" s="14" t="s">
        <v>17</v>
      </c>
      <c r="B105" s="15">
        <f t="shared" ref="B105:M105" si="79">B3+B54</f>
        <v>61563.78</v>
      </c>
      <c r="C105" s="15">
        <f t="shared" si="79"/>
        <v>33808.81</v>
      </c>
      <c r="D105" s="15">
        <f t="shared" si="79"/>
        <v>44654.740000000005</v>
      </c>
      <c r="E105" s="15">
        <f t="shared" si="79"/>
        <v>35679.08</v>
      </c>
      <c r="F105" s="15">
        <f t="shared" si="79"/>
        <v>62071.97</v>
      </c>
      <c r="G105" s="15">
        <f t="shared" si="79"/>
        <v>34657.519999999997</v>
      </c>
      <c r="H105" s="15">
        <f t="shared" si="79"/>
        <v>47378.9</v>
      </c>
      <c r="I105" s="15">
        <f t="shared" si="79"/>
        <v>30235.940000000002</v>
      </c>
      <c r="J105" s="15">
        <f t="shared" si="79"/>
        <v>50804.82</v>
      </c>
      <c r="K105" s="15">
        <f t="shared" si="79"/>
        <v>48822.770000000004</v>
      </c>
      <c r="L105" s="15">
        <f t="shared" si="79"/>
        <v>37641.5</v>
      </c>
      <c r="M105" s="15">
        <f t="shared" si="79"/>
        <v>29148.13</v>
      </c>
      <c r="N105" s="15">
        <f t="shared" ref="N105:N112" si="80">SUM(B105:M105)</f>
        <v>516467.96000000008</v>
      </c>
    </row>
    <row r="106" spans="1:14" x14ac:dyDescent="0.2">
      <c r="A106" s="14" t="s">
        <v>18</v>
      </c>
      <c r="B106" s="15">
        <f t="shared" ref="B106:M106" si="81">B4+B55</f>
        <v>182881.83</v>
      </c>
      <c r="C106" s="15">
        <f t="shared" si="81"/>
        <v>164036.50999999998</v>
      </c>
      <c r="D106" s="15">
        <f t="shared" si="81"/>
        <v>168759.26</v>
      </c>
      <c r="E106" s="15">
        <f t="shared" si="81"/>
        <v>161126.96000000002</v>
      </c>
      <c r="F106" s="15">
        <f t="shared" si="81"/>
        <v>162381.44</v>
      </c>
      <c r="G106" s="15">
        <f t="shared" si="81"/>
        <v>184689.76</v>
      </c>
      <c r="H106" s="15">
        <f t="shared" si="81"/>
        <v>241473.45</v>
      </c>
      <c r="I106" s="15">
        <f t="shared" si="81"/>
        <v>230379.90999999997</v>
      </c>
      <c r="J106" s="15">
        <f t="shared" si="81"/>
        <v>253081.78999999998</v>
      </c>
      <c r="K106" s="15">
        <f t="shared" si="81"/>
        <v>252565.24</v>
      </c>
      <c r="L106" s="15">
        <f t="shared" si="81"/>
        <v>240069.63</v>
      </c>
      <c r="M106" s="15">
        <f t="shared" si="81"/>
        <v>229095.56</v>
      </c>
      <c r="N106" s="15">
        <f t="shared" si="80"/>
        <v>2470541.34</v>
      </c>
    </row>
    <row r="107" spans="1:14" x14ac:dyDescent="0.2">
      <c r="A107" s="14" t="s">
        <v>19</v>
      </c>
      <c r="B107" s="15">
        <f t="shared" ref="B107:M107" si="82">B5+B56</f>
        <v>348049.60000000003</v>
      </c>
      <c r="C107" s="15">
        <f t="shared" si="82"/>
        <v>317904.8</v>
      </c>
      <c r="D107" s="15">
        <f t="shared" si="82"/>
        <v>424702.79</v>
      </c>
      <c r="E107" s="15">
        <f t="shared" si="82"/>
        <v>358637.77</v>
      </c>
      <c r="F107" s="15">
        <f t="shared" si="82"/>
        <v>369536.49</v>
      </c>
      <c r="G107" s="15">
        <f t="shared" si="82"/>
        <v>377252.51</v>
      </c>
      <c r="H107" s="15">
        <f t="shared" si="82"/>
        <v>362234.56999999995</v>
      </c>
      <c r="I107" s="15">
        <f t="shared" si="82"/>
        <v>377257.77999999997</v>
      </c>
      <c r="J107" s="15">
        <f t="shared" si="82"/>
        <v>396550.39</v>
      </c>
      <c r="K107" s="15">
        <f t="shared" si="82"/>
        <v>392933.01</v>
      </c>
      <c r="L107" s="15">
        <f t="shared" si="82"/>
        <v>357840.79</v>
      </c>
      <c r="M107" s="15">
        <f t="shared" si="82"/>
        <v>365070.38</v>
      </c>
      <c r="N107" s="15">
        <f t="shared" si="80"/>
        <v>4447970.88</v>
      </c>
    </row>
    <row r="108" spans="1:14" x14ac:dyDescent="0.2">
      <c r="A108" s="14" t="s">
        <v>1</v>
      </c>
      <c r="B108" s="15">
        <f t="shared" ref="B108:M108" si="83">B6+B57</f>
        <v>3131180.06</v>
      </c>
      <c r="C108" s="15">
        <f t="shared" si="83"/>
        <v>2881380.9</v>
      </c>
      <c r="D108" s="15">
        <f t="shared" si="83"/>
        <v>3449259.8000000003</v>
      </c>
      <c r="E108" s="15">
        <f t="shared" si="83"/>
        <v>3236062.88</v>
      </c>
      <c r="F108" s="15">
        <f t="shared" si="83"/>
        <v>3610253.5</v>
      </c>
      <c r="G108" s="15">
        <f t="shared" si="83"/>
        <v>3701229</v>
      </c>
      <c r="H108" s="15">
        <f t="shared" si="83"/>
        <v>3511167.44</v>
      </c>
      <c r="I108" s="15">
        <f t="shared" si="83"/>
        <v>3080722.8600000003</v>
      </c>
      <c r="J108" s="15">
        <f t="shared" si="83"/>
        <v>3357900.76</v>
      </c>
      <c r="K108" s="15">
        <f t="shared" si="83"/>
        <v>3516165.34</v>
      </c>
      <c r="L108" s="15">
        <f t="shared" si="83"/>
        <v>3235416.5</v>
      </c>
      <c r="M108" s="15">
        <f t="shared" si="83"/>
        <v>3381925.7</v>
      </c>
      <c r="N108" s="15">
        <f t="shared" si="80"/>
        <v>40092664.74000001</v>
      </c>
    </row>
    <row r="109" spans="1:14" x14ac:dyDescent="0.2">
      <c r="A109" s="14" t="s">
        <v>2</v>
      </c>
      <c r="B109" s="15">
        <f t="shared" ref="B109:M109" si="84">B7+B58</f>
        <v>273040</v>
      </c>
      <c r="C109" s="15">
        <f t="shared" si="84"/>
        <v>203775</v>
      </c>
      <c r="D109" s="15">
        <f t="shared" si="84"/>
        <v>292290</v>
      </c>
      <c r="E109" s="15">
        <f t="shared" si="84"/>
        <v>248460</v>
      </c>
      <c r="F109" s="15">
        <f t="shared" si="84"/>
        <v>281510</v>
      </c>
      <c r="G109" s="15">
        <f t="shared" si="84"/>
        <v>279790</v>
      </c>
      <c r="H109" s="15">
        <f t="shared" si="84"/>
        <v>285800</v>
      </c>
      <c r="I109" s="15">
        <f t="shared" si="84"/>
        <v>277680</v>
      </c>
      <c r="J109" s="15">
        <f t="shared" si="84"/>
        <v>272815</v>
      </c>
      <c r="K109" s="15">
        <f t="shared" si="84"/>
        <v>301675</v>
      </c>
      <c r="L109" s="15">
        <f t="shared" si="84"/>
        <v>280405</v>
      </c>
      <c r="M109" s="15">
        <f t="shared" si="84"/>
        <v>304165</v>
      </c>
      <c r="N109" s="15">
        <f t="shared" si="80"/>
        <v>3301405</v>
      </c>
    </row>
    <row r="110" spans="1:14" x14ac:dyDescent="0.2">
      <c r="A110" s="14" t="s">
        <v>20</v>
      </c>
      <c r="B110" s="15">
        <f t="shared" ref="B110:M110" si="85">B8+B59</f>
        <v>2297.7399999999998</v>
      </c>
      <c r="C110" s="15">
        <f t="shared" si="85"/>
        <v>0</v>
      </c>
      <c r="D110" s="15">
        <f t="shared" si="85"/>
        <v>598.24</v>
      </c>
      <c r="E110" s="15">
        <f t="shared" si="85"/>
        <v>1794.72</v>
      </c>
      <c r="F110" s="15">
        <f t="shared" si="85"/>
        <v>802.14</v>
      </c>
      <c r="G110" s="15">
        <f t="shared" si="85"/>
        <v>5193.72</v>
      </c>
      <c r="H110" s="15">
        <f t="shared" si="85"/>
        <v>1794.72</v>
      </c>
      <c r="I110" s="15">
        <f t="shared" si="85"/>
        <v>0</v>
      </c>
      <c r="J110" s="15">
        <f t="shared" si="85"/>
        <v>1006.04</v>
      </c>
      <c r="K110" s="15">
        <f t="shared" si="85"/>
        <v>299.12</v>
      </c>
      <c r="L110" s="15">
        <f t="shared" si="85"/>
        <v>251.51</v>
      </c>
      <c r="M110" s="15">
        <f t="shared" si="85"/>
        <v>0</v>
      </c>
      <c r="N110" s="15">
        <f t="shared" si="80"/>
        <v>14037.95</v>
      </c>
    </row>
    <row r="111" spans="1:14" x14ac:dyDescent="0.2">
      <c r="A111" s="14" t="s">
        <v>3</v>
      </c>
      <c r="B111" s="15">
        <f t="shared" ref="B111:M111" si="86">B9+B60</f>
        <v>543488.85</v>
      </c>
      <c r="C111" s="15">
        <f t="shared" si="86"/>
        <v>514219.05</v>
      </c>
      <c r="D111" s="15">
        <f t="shared" si="86"/>
        <v>568908.45000000007</v>
      </c>
      <c r="E111" s="15">
        <f t="shared" si="86"/>
        <v>475830.89999999997</v>
      </c>
      <c r="F111" s="15">
        <f t="shared" si="86"/>
        <v>596118.6</v>
      </c>
      <c r="G111" s="15">
        <f t="shared" si="86"/>
        <v>560628.44999999995</v>
      </c>
      <c r="H111" s="15">
        <f t="shared" si="86"/>
        <v>544803.29999999993</v>
      </c>
      <c r="I111" s="15">
        <f t="shared" si="86"/>
        <v>483986.7</v>
      </c>
      <c r="J111" s="15">
        <f t="shared" si="86"/>
        <v>515543.85</v>
      </c>
      <c r="K111" s="15">
        <f t="shared" si="86"/>
        <v>604491.75</v>
      </c>
      <c r="L111" s="15">
        <f t="shared" si="86"/>
        <v>537858.45000000007</v>
      </c>
      <c r="M111" s="15">
        <f t="shared" si="86"/>
        <v>583698.6</v>
      </c>
      <c r="N111" s="15">
        <f t="shared" si="80"/>
        <v>6529576.9499999993</v>
      </c>
    </row>
    <row r="112" spans="1:14" x14ac:dyDescent="0.2">
      <c r="A112" s="14" t="s">
        <v>4</v>
      </c>
      <c r="B112" s="15">
        <f t="shared" ref="B112:M112" si="87">B10+B61</f>
        <v>354848.7</v>
      </c>
      <c r="C112" s="15">
        <f t="shared" si="87"/>
        <v>330716.28999999998</v>
      </c>
      <c r="D112" s="15">
        <f t="shared" si="87"/>
        <v>374945.22</v>
      </c>
      <c r="E112" s="15">
        <f t="shared" si="87"/>
        <v>337925.88999999996</v>
      </c>
      <c r="F112" s="15">
        <f t="shared" si="87"/>
        <v>376370.56</v>
      </c>
      <c r="G112" s="15">
        <f t="shared" si="87"/>
        <v>401830.09</v>
      </c>
      <c r="H112" s="15">
        <f t="shared" si="87"/>
        <v>393577.13</v>
      </c>
      <c r="I112" s="15">
        <f t="shared" si="87"/>
        <v>340503.70999999996</v>
      </c>
      <c r="J112" s="15">
        <f t="shared" si="87"/>
        <v>361479.88</v>
      </c>
      <c r="K112" s="15">
        <f t="shared" si="87"/>
        <v>324604.61</v>
      </c>
      <c r="L112" s="15">
        <f t="shared" si="87"/>
        <v>310316.36</v>
      </c>
      <c r="M112" s="15">
        <f t="shared" si="87"/>
        <v>328354.56</v>
      </c>
      <c r="N112" s="15">
        <f t="shared" si="80"/>
        <v>4235472.9999999991</v>
      </c>
    </row>
    <row r="113" spans="1:14" x14ac:dyDescent="0.2">
      <c r="A113" s="16" t="s">
        <v>11</v>
      </c>
      <c r="B113" s="15">
        <f t="shared" ref="B113:N113" si="88">SUM(B105:B112)</f>
        <v>4897350.5600000005</v>
      </c>
      <c r="C113" s="15">
        <f t="shared" si="88"/>
        <v>4445841.3599999994</v>
      </c>
      <c r="D113" s="15">
        <f t="shared" si="88"/>
        <v>5324118.5</v>
      </c>
      <c r="E113" s="15">
        <f t="shared" si="88"/>
        <v>4855518.2</v>
      </c>
      <c r="F113" s="15">
        <f t="shared" si="88"/>
        <v>5459044.6999999993</v>
      </c>
      <c r="G113" s="15">
        <f t="shared" si="88"/>
        <v>5545271.0499999998</v>
      </c>
      <c r="H113" s="15">
        <f t="shared" si="88"/>
        <v>5388229.5099999988</v>
      </c>
      <c r="I113" s="15">
        <f t="shared" si="88"/>
        <v>4820766.9000000004</v>
      </c>
      <c r="J113" s="15">
        <f t="shared" si="88"/>
        <v>5209182.5299999993</v>
      </c>
      <c r="K113" s="15">
        <f t="shared" si="88"/>
        <v>5441556.8399999999</v>
      </c>
      <c r="L113" s="15">
        <f t="shared" si="88"/>
        <v>4999799.74</v>
      </c>
      <c r="M113" s="15">
        <f t="shared" si="88"/>
        <v>5221457.93</v>
      </c>
      <c r="N113" s="15">
        <f t="shared" si="88"/>
        <v>61608137.820000008</v>
      </c>
    </row>
    <row r="114" spans="1:14" x14ac:dyDescent="0.2">
      <c r="A114" s="28" t="s">
        <v>12</v>
      </c>
      <c r="B114" s="12" t="s">
        <v>36</v>
      </c>
      <c r="C114" s="12" t="s">
        <v>37</v>
      </c>
      <c r="D114" s="12" t="s">
        <v>38</v>
      </c>
      <c r="E114" s="12" t="s">
        <v>39</v>
      </c>
      <c r="F114" s="12" t="s">
        <v>40</v>
      </c>
      <c r="G114" s="12" t="s">
        <v>41</v>
      </c>
      <c r="H114" s="12" t="s">
        <v>42</v>
      </c>
      <c r="I114" s="12" t="s">
        <v>43</v>
      </c>
      <c r="J114" s="12" t="s">
        <v>44</v>
      </c>
      <c r="K114" s="12" t="s">
        <v>45</v>
      </c>
      <c r="L114" s="12" t="s">
        <v>46</v>
      </c>
      <c r="M114" s="12" t="s">
        <v>47</v>
      </c>
      <c r="N114" s="12" t="s">
        <v>0</v>
      </c>
    </row>
    <row r="115" spans="1:14" x14ac:dyDescent="0.2">
      <c r="A115" s="14" t="s">
        <v>17</v>
      </c>
      <c r="B115" s="29">
        <f t="shared" ref="B115:B122" si="89">B105/$B$113</f>
        <v>1.2570833810189809E-2</v>
      </c>
      <c r="C115" s="29">
        <f t="shared" ref="C115:C122" si="90">C105/$C$113</f>
        <v>7.6045920810813641E-3</v>
      </c>
      <c r="D115" s="29">
        <f t="shared" ref="D115:D122" si="91">D105/$D$113</f>
        <v>8.3872550920870755E-3</v>
      </c>
      <c r="E115" s="29">
        <f t="shared" ref="E115:E122" si="92">E105/$E$113</f>
        <v>7.3481508111739756E-3</v>
      </c>
      <c r="F115" s="29">
        <f t="shared" ref="F115:F122" si="93">F105/$F$113</f>
        <v>1.1370482091857575E-2</v>
      </c>
      <c r="G115" s="29">
        <f t="shared" ref="G115:G122" si="94">G105/$G$113</f>
        <v>6.2499235271826787E-3</v>
      </c>
      <c r="H115" s="29">
        <f t="shared" ref="H115:H122" si="95">H105/$H$113</f>
        <v>8.7930367316517693E-3</v>
      </c>
      <c r="I115" s="29">
        <f t="shared" ref="I115:I122" si="96">I105/$I$113</f>
        <v>6.2720186698925432E-3</v>
      </c>
      <c r="J115" s="29">
        <f t="shared" ref="J115:J122" si="97">J105/$J$113</f>
        <v>9.752935265257447E-3</v>
      </c>
      <c r="K115" s="29">
        <f t="shared" ref="K115:K122" si="98">K105/$K$113</f>
        <v>8.9722061967839346E-3</v>
      </c>
      <c r="L115" s="29">
        <f t="shared" ref="L115:L122" si="99">L105/$L$113</f>
        <v>7.5286015355487011E-3</v>
      </c>
      <c r="M115" s="29">
        <f t="shared" ref="M115:M122" si="100">M105/$M$113</f>
        <v>5.5823738102970802E-3</v>
      </c>
      <c r="N115" s="29">
        <f t="shared" ref="N115:N122" si="101">N105/$N$113</f>
        <v>8.3831126580868314E-3</v>
      </c>
    </row>
    <row r="116" spans="1:14" x14ac:dyDescent="0.2">
      <c r="A116" s="14" t="s">
        <v>18</v>
      </c>
      <c r="B116" s="29">
        <f t="shared" si="89"/>
        <v>3.7343013892801653E-2</v>
      </c>
      <c r="C116" s="29">
        <f t="shared" si="90"/>
        <v>3.6896617921607533E-2</v>
      </c>
      <c r="D116" s="29">
        <f t="shared" si="91"/>
        <v>3.1697126951625888E-2</v>
      </c>
      <c r="E116" s="29">
        <f t="shared" si="92"/>
        <v>3.318429740413701E-2</v>
      </c>
      <c r="F116" s="29">
        <f t="shared" si="93"/>
        <v>2.9745394830710953E-2</v>
      </c>
      <c r="G116" s="29">
        <f t="shared" si="94"/>
        <v>3.3305812887180694E-2</v>
      </c>
      <c r="H116" s="29">
        <f t="shared" si="95"/>
        <v>4.4814989701505881E-2</v>
      </c>
      <c r="I116" s="29">
        <f t="shared" si="96"/>
        <v>4.7789058209804745E-2</v>
      </c>
      <c r="J116" s="29">
        <f t="shared" si="97"/>
        <v>4.858378230029118E-2</v>
      </c>
      <c r="K116" s="29">
        <f t="shared" si="98"/>
        <v>4.6414150844374898E-2</v>
      </c>
      <c r="L116" s="29">
        <f t="shared" si="99"/>
        <v>4.8015849130789386E-2</v>
      </c>
      <c r="M116" s="29">
        <f t="shared" si="100"/>
        <v>4.3875783942206349E-2</v>
      </c>
      <c r="N116" s="29">
        <f t="shared" si="101"/>
        <v>4.0100892957001234E-2</v>
      </c>
    </row>
    <row r="117" spans="1:14" x14ac:dyDescent="0.2">
      <c r="A117" s="14" t="s">
        <v>19</v>
      </c>
      <c r="B117" s="29">
        <f t="shared" si="89"/>
        <v>7.1068957742735084E-2</v>
      </c>
      <c r="C117" s="29">
        <f t="shared" si="90"/>
        <v>7.1506105202098352E-2</v>
      </c>
      <c r="D117" s="29">
        <f t="shared" si="91"/>
        <v>7.9769597539949569E-2</v>
      </c>
      <c r="E117" s="29">
        <f t="shared" si="92"/>
        <v>7.3861893875714443E-2</v>
      </c>
      <c r="F117" s="29">
        <f t="shared" si="93"/>
        <v>6.7692519535515083E-2</v>
      </c>
      <c r="G117" s="29">
        <f t="shared" si="94"/>
        <v>6.8031392261700172E-2</v>
      </c>
      <c r="H117" s="29">
        <f t="shared" si="95"/>
        <v>6.7227012013450785E-2</v>
      </c>
      <c r="I117" s="29">
        <f t="shared" si="96"/>
        <v>7.8256797689180937E-2</v>
      </c>
      <c r="J117" s="29">
        <f t="shared" si="97"/>
        <v>7.6125262978642458E-2</v>
      </c>
      <c r="K117" s="29">
        <f t="shared" si="98"/>
        <v>7.2209667481852494E-2</v>
      </c>
      <c r="L117" s="29">
        <f t="shared" si="99"/>
        <v>7.1571024562675778E-2</v>
      </c>
      <c r="M117" s="29">
        <f t="shared" si="100"/>
        <v>6.9917326711085845E-2</v>
      </c>
      <c r="N117" s="29">
        <f t="shared" si="101"/>
        <v>7.2197781614428927E-2</v>
      </c>
    </row>
    <row r="118" spans="1:14" x14ac:dyDescent="0.2">
      <c r="A118" s="14" t="s">
        <v>1</v>
      </c>
      <c r="B118" s="29">
        <f t="shared" si="89"/>
        <v>0.6393620431370548</v>
      </c>
      <c r="C118" s="29">
        <f t="shared" si="90"/>
        <v>0.64810699858170384</v>
      </c>
      <c r="D118" s="29">
        <f t="shared" si="91"/>
        <v>0.64785556519825771</v>
      </c>
      <c r="E118" s="29">
        <f t="shared" si="92"/>
        <v>0.6664711667644454</v>
      </c>
      <c r="F118" s="29">
        <f t="shared" si="93"/>
        <v>0.66133429902121899</v>
      </c>
      <c r="G118" s="29">
        <f t="shared" si="94"/>
        <v>0.66745682341352819</v>
      </c>
      <c r="H118" s="29">
        <f t="shared" si="95"/>
        <v>0.65163657811599063</v>
      </c>
      <c r="I118" s="29">
        <f t="shared" si="96"/>
        <v>0.63905244205024725</v>
      </c>
      <c r="J118" s="29">
        <f t="shared" si="97"/>
        <v>0.64461184469187727</v>
      </c>
      <c r="K118" s="29">
        <f t="shared" si="98"/>
        <v>0.64616899967914332</v>
      </c>
      <c r="L118" s="29">
        <f t="shared" si="99"/>
        <v>0.64710921801840005</v>
      </c>
      <c r="M118" s="29">
        <f t="shared" si="100"/>
        <v>0.64769758663936994</v>
      </c>
      <c r="N118" s="29">
        <f t="shared" si="101"/>
        <v>0.65076897563660208</v>
      </c>
    </row>
    <row r="119" spans="1:14" x14ac:dyDescent="0.2">
      <c r="A119" s="14" t="s">
        <v>2</v>
      </c>
      <c r="B119" s="29">
        <f t="shared" si="89"/>
        <v>5.5752594521230263E-2</v>
      </c>
      <c r="C119" s="29">
        <f t="shared" si="90"/>
        <v>4.5834968794298145E-2</v>
      </c>
      <c r="D119" s="29">
        <f t="shared" si="91"/>
        <v>5.4899228858260762E-2</v>
      </c>
      <c r="E119" s="29">
        <f t="shared" si="92"/>
        <v>5.1170645390640278E-2</v>
      </c>
      <c r="F119" s="29">
        <f t="shared" si="93"/>
        <v>5.1567630505022249E-2</v>
      </c>
      <c r="G119" s="29">
        <f t="shared" si="94"/>
        <v>5.0455603969079207E-2</v>
      </c>
      <c r="H119" s="29">
        <f t="shared" si="95"/>
        <v>5.3041541654746636E-2</v>
      </c>
      <c r="I119" s="29">
        <f t="shared" si="96"/>
        <v>5.7600793765821778E-2</v>
      </c>
      <c r="J119" s="29">
        <f t="shared" si="97"/>
        <v>5.2371940977080721E-2</v>
      </c>
      <c r="K119" s="29">
        <f t="shared" si="98"/>
        <v>5.5439097462409305E-2</v>
      </c>
      <c r="L119" s="29">
        <f t="shared" si="99"/>
        <v>5.608324624617865E-2</v>
      </c>
      <c r="M119" s="29">
        <f t="shared" si="100"/>
        <v>5.8252887235270709E-2</v>
      </c>
      <c r="N119" s="29">
        <f t="shared" si="101"/>
        <v>5.3587157749284485E-2</v>
      </c>
    </row>
    <row r="120" spans="1:14" x14ac:dyDescent="0.2">
      <c r="A120" s="14" t="s">
        <v>20</v>
      </c>
      <c r="B120" s="29">
        <f t="shared" si="89"/>
        <v>4.6918021731325672E-4</v>
      </c>
      <c r="C120" s="29">
        <f t="shared" si="90"/>
        <v>0</v>
      </c>
      <c r="D120" s="29">
        <f t="shared" si="91"/>
        <v>1.1236414065539676E-4</v>
      </c>
      <c r="E120" s="29">
        <f t="shared" si="92"/>
        <v>3.6962481162154844E-4</v>
      </c>
      <c r="F120" s="29">
        <f t="shared" si="93"/>
        <v>1.4693779664416378E-4</v>
      </c>
      <c r="G120" s="29">
        <f t="shared" si="94"/>
        <v>9.3660345061040797E-4</v>
      </c>
      <c r="H120" s="29">
        <f t="shared" si="95"/>
        <v>3.330815802610458E-4</v>
      </c>
      <c r="I120" s="29">
        <f t="shared" si="96"/>
        <v>0</v>
      </c>
      <c r="J120" s="29">
        <f t="shared" si="97"/>
        <v>1.9312819126727742E-4</v>
      </c>
      <c r="K120" s="29">
        <f t="shared" si="98"/>
        <v>5.4969562718010679E-5</v>
      </c>
      <c r="L120" s="29">
        <f t="shared" si="99"/>
        <v>5.0304014776399822E-5</v>
      </c>
      <c r="M120" s="29">
        <f t="shared" si="100"/>
        <v>0</v>
      </c>
      <c r="N120" s="29">
        <f t="shared" si="101"/>
        <v>2.2785869686590049E-4</v>
      </c>
    </row>
    <row r="121" spans="1:14" x14ac:dyDescent="0.2">
      <c r="A121" s="14" t="s">
        <v>3</v>
      </c>
      <c r="B121" s="29">
        <f t="shared" si="89"/>
        <v>0.11097609683877724</v>
      </c>
      <c r="C121" s="29">
        <f t="shared" si="90"/>
        <v>0.11566293269627598</v>
      </c>
      <c r="D121" s="29">
        <f t="shared" si="91"/>
        <v>0.10685495636507716</v>
      </c>
      <c r="E121" s="29">
        <f t="shared" si="92"/>
        <v>9.7997964460312378E-2</v>
      </c>
      <c r="F121" s="29">
        <f t="shared" si="93"/>
        <v>0.1091983364781754</v>
      </c>
      <c r="G121" s="29">
        <f t="shared" si="94"/>
        <v>0.10110027894849251</v>
      </c>
      <c r="H121" s="29">
        <f t="shared" si="95"/>
        <v>0.10110989128969008</v>
      </c>
      <c r="I121" s="29">
        <f t="shared" si="96"/>
        <v>0.10039620459558</v>
      </c>
      <c r="J121" s="29">
        <f t="shared" si="97"/>
        <v>9.8968282841108285E-2</v>
      </c>
      <c r="K121" s="29">
        <f t="shared" si="98"/>
        <v>0.11108801539230086</v>
      </c>
      <c r="L121" s="29">
        <f t="shared" si="99"/>
        <v>0.10757599863389729</v>
      </c>
      <c r="M121" s="29">
        <f t="shared" si="100"/>
        <v>0.11178843300572183</v>
      </c>
      <c r="N121" s="29">
        <f t="shared" si="101"/>
        <v>0.10598562431926462</v>
      </c>
    </row>
    <row r="122" spans="1:14" x14ac:dyDescent="0.2">
      <c r="A122" s="14" t="s">
        <v>4</v>
      </c>
      <c r="B122" s="29">
        <f t="shared" si="89"/>
        <v>7.2457279839897748E-2</v>
      </c>
      <c r="C122" s="29">
        <f t="shared" si="90"/>
        <v>7.4387784722934877E-2</v>
      </c>
      <c r="D122" s="29">
        <f t="shared" si="91"/>
        <v>7.0423905854086449E-2</v>
      </c>
      <c r="E122" s="29">
        <f t="shared" si="92"/>
        <v>6.9596256481954888E-2</v>
      </c>
      <c r="F122" s="29">
        <f t="shared" si="93"/>
        <v>6.8944399740855769E-2</v>
      </c>
      <c r="G122" s="29">
        <f t="shared" si="94"/>
        <v>7.2463561542226149E-2</v>
      </c>
      <c r="H122" s="29">
        <f t="shared" si="95"/>
        <v>7.3043868912703397E-2</v>
      </c>
      <c r="I122" s="29">
        <f t="shared" si="96"/>
        <v>7.0632685019472716E-2</v>
      </c>
      <c r="J122" s="29">
        <f t="shared" si="97"/>
        <v>6.9392822754475461E-2</v>
      </c>
      <c r="K122" s="29">
        <f t="shared" si="98"/>
        <v>5.965289338041721E-2</v>
      </c>
      <c r="L122" s="29">
        <f t="shared" si="99"/>
        <v>6.206575785773371E-2</v>
      </c>
      <c r="M122" s="29">
        <f t="shared" si="100"/>
        <v>6.2885608656048295E-2</v>
      </c>
      <c r="N122" s="29">
        <f t="shared" si="101"/>
        <v>6.8748596368465892E-2</v>
      </c>
    </row>
    <row r="123" spans="1:14" ht="10.8" thickBot="1" x14ac:dyDescent="0.25">
      <c r="A123" s="45" t="s">
        <v>48</v>
      </c>
      <c r="B123" s="31">
        <f>SUM(B115:B122)</f>
        <v>0.99999999999999978</v>
      </c>
      <c r="C123" s="31">
        <f t="shared" ref="C123:N123" si="102">SUM(C115:C122)</f>
        <v>1</v>
      </c>
      <c r="D123" s="31">
        <f t="shared" si="102"/>
        <v>1</v>
      </c>
      <c r="E123" s="31">
        <f t="shared" si="102"/>
        <v>0.99999999999999989</v>
      </c>
      <c r="F123" s="31">
        <f t="shared" si="102"/>
        <v>1.0000000000000002</v>
      </c>
      <c r="G123" s="31">
        <f t="shared" si="102"/>
        <v>1</v>
      </c>
      <c r="H123" s="31">
        <f t="shared" si="102"/>
        <v>1.0000000000000002</v>
      </c>
      <c r="I123" s="31">
        <f t="shared" si="102"/>
        <v>1</v>
      </c>
      <c r="J123" s="31">
        <f t="shared" si="102"/>
        <v>1.0000000000000002</v>
      </c>
      <c r="K123" s="31">
        <f t="shared" si="102"/>
        <v>1</v>
      </c>
      <c r="L123" s="31">
        <f t="shared" si="102"/>
        <v>1</v>
      </c>
      <c r="M123" s="31">
        <f t="shared" si="102"/>
        <v>1</v>
      </c>
      <c r="N123" s="31">
        <f t="shared" si="102"/>
        <v>1</v>
      </c>
    </row>
    <row r="124" spans="1:14" s="9" customFormat="1" x14ac:dyDescent="0.2">
      <c r="A124" s="34" t="s">
        <v>23</v>
      </c>
      <c r="B124" s="35">
        <f t="shared" ref="B124:N124" si="103">B113/B134</f>
        <v>362.01586043761091</v>
      </c>
      <c r="C124" s="35">
        <f t="shared" si="103"/>
        <v>360.83445824202579</v>
      </c>
      <c r="D124" s="35">
        <f t="shared" si="103"/>
        <v>362.38214674652875</v>
      </c>
      <c r="E124" s="35">
        <f t="shared" si="103"/>
        <v>362.43324624916028</v>
      </c>
      <c r="F124" s="35">
        <f t="shared" si="103"/>
        <v>363.35494542066021</v>
      </c>
      <c r="G124" s="35">
        <f t="shared" si="103"/>
        <v>363.29081826519916</v>
      </c>
      <c r="H124" s="35">
        <f t="shared" si="103"/>
        <v>362.33135027906656</v>
      </c>
      <c r="I124" s="35">
        <f t="shared" si="103"/>
        <v>361.91943693693696</v>
      </c>
      <c r="J124" s="35">
        <f t="shared" si="103"/>
        <v>361.72366710645088</v>
      </c>
      <c r="K124" s="35">
        <f t="shared" si="103"/>
        <v>362.45632718310799</v>
      </c>
      <c r="L124" s="35">
        <f t="shared" si="103"/>
        <v>362.54076861721416</v>
      </c>
      <c r="M124" s="35">
        <f t="shared" si="103"/>
        <v>363.1308109047917</v>
      </c>
      <c r="N124" s="35">
        <f t="shared" si="103"/>
        <v>362.39867894894741</v>
      </c>
    </row>
    <row r="125" spans="1:14" x14ac:dyDescent="0.2">
      <c r="A125" s="16" t="s">
        <v>14</v>
      </c>
      <c r="B125" s="12" t="s">
        <v>36</v>
      </c>
      <c r="C125" s="12" t="s">
        <v>37</v>
      </c>
      <c r="D125" s="12" t="s">
        <v>38</v>
      </c>
      <c r="E125" s="12" t="s">
        <v>39</v>
      </c>
      <c r="F125" s="12" t="s">
        <v>40</v>
      </c>
      <c r="G125" s="12" t="s">
        <v>41</v>
      </c>
      <c r="H125" s="12" t="s">
        <v>42</v>
      </c>
      <c r="I125" s="12" t="s">
        <v>43</v>
      </c>
      <c r="J125" s="12" t="s">
        <v>44</v>
      </c>
      <c r="K125" s="12" t="s">
        <v>45</v>
      </c>
      <c r="L125" s="12" t="s">
        <v>46</v>
      </c>
      <c r="M125" s="12" t="s">
        <v>47</v>
      </c>
      <c r="N125" s="12" t="s">
        <v>0</v>
      </c>
    </row>
    <row r="126" spans="1:14" x14ac:dyDescent="0.2">
      <c r="A126" s="14" t="s">
        <v>17</v>
      </c>
      <c r="B126" s="17">
        <f t="shared" ref="B126:M126" si="104">B24+B75</f>
        <v>186</v>
      </c>
      <c r="C126" s="17">
        <f t="shared" si="104"/>
        <v>107</v>
      </c>
      <c r="D126" s="17">
        <f t="shared" si="104"/>
        <v>140</v>
      </c>
      <c r="E126" s="17">
        <f t="shared" si="104"/>
        <v>112</v>
      </c>
      <c r="F126" s="17">
        <f t="shared" si="104"/>
        <v>190</v>
      </c>
      <c r="G126" s="17">
        <f t="shared" si="104"/>
        <v>109</v>
      </c>
      <c r="H126" s="17">
        <f t="shared" si="104"/>
        <v>148</v>
      </c>
      <c r="I126" s="17">
        <f t="shared" si="104"/>
        <v>97</v>
      </c>
      <c r="J126" s="17">
        <f t="shared" si="104"/>
        <v>162</v>
      </c>
      <c r="K126" s="17">
        <f t="shared" si="104"/>
        <v>157</v>
      </c>
      <c r="L126" s="17">
        <f t="shared" si="104"/>
        <v>124</v>
      </c>
      <c r="M126" s="17">
        <f t="shared" si="104"/>
        <v>92</v>
      </c>
      <c r="N126" s="17">
        <f t="shared" ref="N126:N133" si="105">SUM(B126:M126)</f>
        <v>1624</v>
      </c>
    </row>
    <row r="127" spans="1:14" x14ac:dyDescent="0.2">
      <c r="A127" s="14" t="s">
        <v>18</v>
      </c>
      <c r="B127" s="17">
        <f t="shared" ref="B127:M127" si="106">B25+B76</f>
        <v>522</v>
      </c>
      <c r="C127" s="17">
        <f t="shared" si="106"/>
        <v>470</v>
      </c>
      <c r="D127" s="17">
        <f t="shared" si="106"/>
        <v>483</v>
      </c>
      <c r="E127" s="17">
        <f t="shared" si="106"/>
        <v>457</v>
      </c>
      <c r="F127" s="17">
        <f t="shared" si="106"/>
        <v>463</v>
      </c>
      <c r="G127" s="17">
        <f t="shared" si="106"/>
        <v>522</v>
      </c>
      <c r="H127" s="17">
        <f t="shared" si="106"/>
        <v>700</v>
      </c>
      <c r="I127" s="17">
        <f t="shared" si="106"/>
        <v>650</v>
      </c>
      <c r="J127" s="17">
        <f t="shared" si="106"/>
        <v>723</v>
      </c>
      <c r="K127" s="17">
        <f t="shared" si="106"/>
        <v>714</v>
      </c>
      <c r="L127" s="17">
        <f t="shared" si="106"/>
        <v>677</v>
      </c>
      <c r="M127" s="17">
        <f t="shared" si="106"/>
        <v>652</v>
      </c>
      <c r="N127" s="17">
        <f t="shared" si="105"/>
        <v>7033</v>
      </c>
    </row>
    <row r="128" spans="1:14" x14ac:dyDescent="0.2">
      <c r="A128" s="14" t="s">
        <v>19</v>
      </c>
      <c r="B128" s="17">
        <f t="shared" ref="B128:M128" si="107">B26+B77</f>
        <v>991</v>
      </c>
      <c r="C128" s="17">
        <f t="shared" si="107"/>
        <v>909</v>
      </c>
      <c r="D128" s="17">
        <f t="shared" si="107"/>
        <v>1211</v>
      </c>
      <c r="E128" s="17">
        <f t="shared" si="107"/>
        <v>1019</v>
      </c>
      <c r="F128" s="17">
        <f t="shared" si="107"/>
        <v>1051</v>
      </c>
      <c r="G128" s="17">
        <f t="shared" si="107"/>
        <v>1067</v>
      </c>
      <c r="H128" s="17">
        <f t="shared" si="107"/>
        <v>1042</v>
      </c>
      <c r="I128" s="17">
        <f t="shared" si="107"/>
        <v>1089</v>
      </c>
      <c r="J128" s="17">
        <f t="shared" si="107"/>
        <v>1133</v>
      </c>
      <c r="K128" s="17">
        <f t="shared" si="107"/>
        <v>1110</v>
      </c>
      <c r="L128" s="17">
        <f t="shared" si="107"/>
        <v>1013</v>
      </c>
      <c r="M128" s="17">
        <f t="shared" si="107"/>
        <v>1034</v>
      </c>
      <c r="N128" s="17">
        <f t="shared" si="105"/>
        <v>12669</v>
      </c>
    </row>
    <row r="129" spans="1:14" x14ac:dyDescent="0.2">
      <c r="A129" s="14" t="s">
        <v>1</v>
      </c>
      <c r="B129" s="17">
        <f t="shared" ref="B129:M129" si="108">B27+B78</f>
        <v>8444</v>
      </c>
      <c r="C129" s="17">
        <f t="shared" si="108"/>
        <v>7801</v>
      </c>
      <c r="D129" s="17">
        <f t="shared" si="108"/>
        <v>9288</v>
      </c>
      <c r="E129" s="17">
        <f t="shared" si="108"/>
        <v>8727</v>
      </c>
      <c r="F129" s="17">
        <f t="shared" si="108"/>
        <v>9698</v>
      </c>
      <c r="G129" s="17">
        <f t="shared" si="108"/>
        <v>9957</v>
      </c>
      <c r="H129" s="17">
        <f t="shared" si="108"/>
        <v>9441</v>
      </c>
      <c r="I129" s="17">
        <f t="shared" si="108"/>
        <v>8296</v>
      </c>
      <c r="J129" s="17">
        <f t="shared" si="108"/>
        <v>9061</v>
      </c>
      <c r="K129" s="17">
        <f t="shared" si="108"/>
        <v>9467</v>
      </c>
      <c r="L129" s="17">
        <f t="shared" si="108"/>
        <v>8715</v>
      </c>
      <c r="M129" s="17">
        <f t="shared" si="108"/>
        <v>9097</v>
      </c>
      <c r="N129" s="17">
        <f t="shared" si="105"/>
        <v>107992</v>
      </c>
    </row>
    <row r="130" spans="1:14" x14ac:dyDescent="0.2">
      <c r="A130" s="14" t="s">
        <v>2</v>
      </c>
      <c r="B130" s="17">
        <f t="shared" ref="B130:M130" si="109">B28+B79</f>
        <v>789</v>
      </c>
      <c r="C130" s="17">
        <f t="shared" si="109"/>
        <v>595</v>
      </c>
      <c r="D130" s="17">
        <f t="shared" si="109"/>
        <v>851</v>
      </c>
      <c r="E130" s="17">
        <f t="shared" si="109"/>
        <v>728</v>
      </c>
      <c r="F130" s="17">
        <f t="shared" si="109"/>
        <v>824</v>
      </c>
      <c r="G130" s="17">
        <f t="shared" si="109"/>
        <v>819</v>
      </c>
      <c r="H130" s="17">
        <f t="shared" si="109"/>
        <v>836</v>
      </c>
      <c r="I130" s="17">
        <f t="shared" si="109"/>
        <v>816</v>
      </c>
      <c r="J130" s="17">
        <f t="shared" si="109"/>
        <v>796</v>
      </c>
      <c r="K130" s="17">
        <f t="shared" si="109"/>
        <v>881</v>
      </c>
      <c r="L130" s="17">
        <f t="shared" si="109"/>
        <v>819</v>
      </c>
      <c r="M130" s="17">
        <f t="shared" si="109"/>
        <v>885</v>
      </c>
      <c r="N130" s="17">
        <f t="shared" si="105"/>
        <v>9639</v>
      </c>
    </row>
    <row r="131" spans="1:14" x14ac:dyDescent="0.2">
      <c r="A131" s="14" t="s">
        <v>20</v>
      </c>
      <c r="B131" s="17">
        <f t="shared" ref="B131:M131" si="110">B29+B80</f>
        <v>8</v>
      </c>
      <c r="C131" s="17">
        <f t="shared" si="110"/>
        <v>0</v>
      </c>
      <c r="D131" s="17">
        <f t="shared" si="110"/>
        <v>2</v>
      </c>
      <c r="E131" s="17">
        <f t="shared" si="110"/>
        <v>6</v>
      </c>
      <c r="F131" s="17">
        <f t="shared" si="110"/>
        <v>3</v>
      </c>
      <c r="G131" s="17">
        <f t="shared" si="110"/>
        <v>18</v>
      </c>
      <c r="H131" s="17">
        <f t="shared" si="110"/>
        <v>6</v>
      </c>
      <c r="I131" s="17">
        <f t="shared" si="110"/>
        <v>0</v>
      </c>
      <c r="J131" s="17">
        <f t="shared" si="110"/>
        <v>4</v>
      </c>
      <c r="K131" s="17">
        <f t="shared" si="110"/>
        <v>1</v>
      </c>
      <c r="L131" s="17">
        <f t="shared" si="110"/>
        <v>1</v>
      </c>
      <c r="M131" s="17">
        <f t="shared" si="110"/>
        <v>0</v>
      </c>
      <c r="N131" s="17">
        <f t="shared" si="105"/>
        <v>49</v>
      </c>
    </row>
    <row r="132" spans="1:14" x14ac:dyDescent="0.2">
      <c r="A132" s="14" t="s">
        <v>3</v>
      </c>
      <c r="B132" s="17">
        <f t="shared" ref="B132:M132" si="111">B30+B81</f>
        <v>1590</v>
      </c>
      <c r="C132" s="17">
        <f t="shared" si="111"/>
        <v>1508</v>
      </c>
      <c r="D132" s="17">
        <f t="shared" si="111"/>
        <v>1664</v>
      </c>
      <c r="E132" s="17">
        <f t="shared" si="111"/>
        <v>1394</v>
      </c>
      <c r="F132" s="17">
        <f t="shared" si="111"/>
        <v>1742</v>
      </c>
      <c r="G132" s="17">
        <f t="shared" si="111"/>
        <v>1641</v>
      </c>
      <c r="H132" s="17">
        <f t="shared" si="111"/>
        <v>1592</v>
      </c>
      <c r="I132" s="17">
        <f t="shared" si="111"/>
        <v>1417</v>
      </c>
      <c r="J132" s="17">
        <f t="shared" si="111"/>
        <v>1506</v>
      </c>
      <c r="K132" s="17">
        <f t="shared" si="111"/>
        <v>1768</v>
      </c>
      <c r="L132" s="17">
        <f t="shared" si="111"/>
        <v>1573</v>
      </c>
      <c r="M132" s="17">
        <f t="shared" si="111"/>
        <v>1699</v>
      </c>
      <c r="N132" s="17">
        <f t="shared" si="105"/>
        <v>19094</v>
      </c>
    </row>
    <row r="133" spans="1:14" x14ac:dyDescent="0.2">
      <c r="A133" s="14" t="s">
        <v>4</v>
      </c>
      <c r="B133" s="17">
        <f t="shared" ref="B133:M133" si="112">B31+B82</f>
        <v>998</v>
      </c>
      <c r="C133" s="17">
        <f t="shared" si="112"/>
        <v>931</v>
      </c>
      <c r="D133" s="17">
        <f t="shared" si="112"/>
        <v>1053</v>
      </c>
      <c r="E133" s="17">
        <f t="shared" si="112"/>
        <v>954</v>
      </c>
      <c r="F133" s="17">
        <f t="shared" si="112"/>
        <v>1053</v>
      </c>
      <c r="G133" s="17">
        <f t="shared" si="112"/>
        <v>1131</v>
      </c>
      <c r="H133" s="17">
        <f t="shared" si="112"/>
        <v>1106</v>
      </c>
      <c r="I133" s="17">
        <f t="shared" si="112"/>
        <v>955</v>
      </c>
      <c r="J133" s="17">
        <f t="shared" si="112"/>
        <v>1016</v>
      </c>
      <c r="K133" s="17">
        <f t="shared" si="112"/>
        <v>915</v>
      </c>
      <c r="L133" s="17">
        <f t="shared" si="112"/>
        <v>869</v>
      </c>
      <c r="M133" s="17">
        <f t="shared" si="112"/>
        <v>920</v>
      </c>
      <c r="N133" s="17">
        <f t="shared" si="105"/>
        <v>11901</v>
      </c>
    </row>
    <row r="134" spans="1:14" x14ac:dyDescent="0.2">
      <c r="A134" s="16" t="s">
        <v>13</v>
      </c>
      <c r="B134" s="17">
        <f t="shared" ref="B134:N134" si="113">SUM(B126:B133)</f>
        <v>13528</v>
      </c>
      <c r="C134" s="17">
        <f t="shared" si="113"/>
        <v>12321</v>
      </c>
      <c r="D134" s="17">
        <f t="shared" si="113"/>
        <v>14692</v>
      </c>
      <c r="E134" s="17">
        <f t="shared" si="113"/>
        <v>13397</v>
      </c>
      <c r="F134" s="17">
        <f t="shared" si="113"/>
        <v>15024</v>
      </c>
      <c r="G134" s="17">
        <f t="shared" si="113"/>
        <v>15264</v>
      </c>
      <c r="H134" s="17">
        <f t="shared" si="113"/>
        <v>14871</v>
      </c>
      <c r="I134" s="17">
        <f t="shared" si="113"/>
        <v>13320</v>
      </c>
      <c r="J134" s="17">
        <f t="shared" si="113"/>
        <v>14401</v>
      </c>
      <c r="K134" s="17">
        <f t="shared" si="113"/>
        <v>15013</v>
      </c>
      <c r="L134" s="17">
        <f t="shared" si="113"/>
        <v>13791</v>
      </c>
      <c r="M134" s="17">
        <f t="shared" si="113"/>
        <v>14379</v>
      </c>
      <c r="N134" s="17">
        <f t="shared" si="113"/>
        <v>170001</v>
      </c>
    </row>
    <row r="135" spans="1:14" x14ac:dyDescent="0.2">
      <c r="A135" s="28" t="s">
        <v>15</v>
      </c>
      <c r="B135" s="12" t="s">
        <v>36</v>
      </c>
      <c r="C135" s="12" t="s">
        <v>37</v>
      </c>
      <c r="D135" s="12" t="s">
        <v>38</v>
      </c>
      <c r="E135" s="12" t="s">
        <v>39</v>
      </c>
      <c r="F135" s="12" t="s">
        <v>40</v>
      </c>
      <c r="G135" s="12" t="s">
        <v>41</v>
      </c>
      <c r="H135" s="12" t="s">
        <v>42</v>
      </c>
      <c r="I135" s="12" t="s">
        <v>43</v>
      </c>
      <c r="J135" s="12" t="s">
        <v>44</v>
      </c>
      <c r="K135" s="12" t="s">
        <v>45</v>
      </c>
      <c r="L135" s="12" t="s">
        <v>46</v>
      </c>
      <c r="M135" s="12" t="s">
        <v>47</v>
      </c>
      <c r="N135" s="12" t="s">
        <v>0</v>
      </c>
    </row>
    <row r="136" spans="1:14" x14ac:dyDescent="0.2">
      <c r="A136" s="14" t="s">
        <v>17</v>
      </c>
      <c r="B136" s="29">
        <f t="shared" ref="B136:B143" si="114">B126/$B$134</f>
        <v>1.3749260792430515E-2</v>
      </c>
      <c r="C136" s="29">
        <f t="shared" ref="C136:C143" si="115">C126/$C$134</f>
        <v>8.6843600357113873E-3</v>
      </c>
      <c r="D136" s="29">
        <f t="shared" ref="D136:D143" si="116">D126/$D$134</f>
        <v>9.52899537163082E-3</v>
      </c>
      <c r="E136" s="29">
        <f t="shared" ref="E136:E143" si="117">E126/$E$134</f>
        <v>8.360080615063074E-3</v>
      </c>
      <c r="F136" s="29">
        <f t="shared" ref="F136:F143" si="118">F126/$F$134</f>
        <v>1.264643237486688E-2</v>
      </c>
      <c r="G136" s="29">
        <f t="shared" ref="G136:G143" si="119">G126/$G$134</f>
        <v>7.1409853249475887E-3</v>
      </c>
      <c r="H136" s="29">
        <f t="shared" ref="H136:H143" si="120">H126/$H$134</f>
        <v>9.9522560688588523E-3</v>
      </c>
      <c r="I136" s="29">
        <f t="shared" ref="I136:I143" si="121">I126/$I$134</f>
        <v>7.2822822822822819E-3</v>
      </c>
      <c r="J136" s="29">
        <f t="shared" ref="J136:J143" si="122">J126/$J$134</f>
        <v>1.1249218804249705E-2</v>
      </c>
      <c r="K136" s="29">
        <f t="shared" ref="K136:K143" si="123">K126/$K$134</f>
        <v>1.0457603410377672E-2</v>
      </c>
      <c r="L136" s="29">
        <f t="shared" ref="L136:L143" si="124">L126/$L$134</f>
        <v>8.991371184105576E-3</v>
      </c>
      <c r="M136" s="29">
        <f t="shared" ref="M136:M143" si="125">M126/$M$134</f>
        <v>6.3982196258432437E-3</v>
      </c>
      <c r="N136" s="29">
        <f t="shared" ref="N136:N143" si="126">N126/$N$134</f>
        <v>9.5528849830295113E-3</v>
      </c>
    </row>
    <row r="137" spans="1:14" x14ac:dyDescent="0.2">
      <c r="A137" s="14" t="s">
        <v>18</v>
      </c>
      <c r="B137" s="29">
        <f t="shared" si="114"/>
        <v>3.8586635127143699E-2</v>
      </c>
      <c r="C137" s="29">
        <f t="shared" si="115"/>
        <v>3.8146254362470579E-2</v>
      </c>
      <c r="D137" s="29">
        <f t="shared" si="116"/>
        <v>3.2875034032126327E-2</v>
      </c>
      <c r="E137" s="29">
        <f t="shared" si="117"/>
        <v>3.4112114652534151E-2</v>
      </c>
      <c r="F137" s="29">
        <f t="shared" si="118"/>
        <v>3.0817358892438765E-2</v>
      </c>
      <c r="G137" s="29">
        <f t="shared" si="119"/>
        <v>3.4198113207547169E-2</v>
      </c>
      <c r="H137" s="29">
        <f t="shared" si="120"/>
        <v>4.7071481406764842E-2</v>
      </c>
      <c r="I137" s="29">
        <f t="shared" si="121"/>
        <v>4.8798798798798795E-2</v>
      </c>
      <c r="J137" s="29">
        <f t="shared" si="122"/>
        <v>5.0204846885632939E-2</v>
      </c>
      <c r="K137" s="29">
        <f t="shared" si="123"/>
        <v>4.7558782388596552E-2</v>
      </c>
      <c r="L137" s="29">
        <f t="shared" si="124"/>
        <v>4.9089986222898993E-2</v>
      </c>
      <c r="M137" s="29">
        <f t="shared" si="125"/>
        <v>4.5343904304889077E-2</v>
      </c>
      <c r="N137" s="29">
        <f t="shared" si="126"/>
        <v>4.1370344880324234E-2</v>
      </c>
    </row>
    <row r="138" spans="1:14" x14ac:dyDescent="0.2">
      <c r="A138" s="14" t="s">
        <v>19</v>
      </c>
      <c r="B138" s="29">
        <f t="shared" si="114"/>
        <v>7.3255470136014189E-2</v>
      </c>
      <c r="C138" s="29">
        <f t="shared" si="115"/>
        <v>7.3776479181884583E-2</v>
      </c>
      <c r="D138" s="29">
        <f t="shared" si="116"/>
        <v>8.2425809964606592E-2</v>
      </c>
      <c r="E138" s="29">
        <f t="shared" si="117"/>
        <v>7.6061804881689926E-2</v>
      </c>
      <c r="F138" s="29">
        <f t="shared" si="118"/>
        <v>6.995473908413205E-2</v>
      </c>
      <c r="G138" s="29">
        <f t="shared" si="119"/>
        <v>6.9903039832285116E-2</v>
      </c>
      <c r="H138" s="29">
        <f t="shared" si="120"/>
        <v>7.0069262322641379E-2</v>
      </c>
      <c r="I138" s="29">
        <f t="shared" si="121"/>
        <v>8.1756756756756754E-2</v>
      </c>
      <c r="J138" s="29">
        <f t="shared" si="122"/>
        <v>7.8675092007499475E-2</v>
      </c>
      <c r="K138" s="29">
        <f t="shared" si="123"/>
        <v>7.3935922200759341E-2</v>
      </c>
      <c r="L138" s="29">
        <f t="shared" si="124"/>
        <v>7.3453701689507656E-2</v>
      </c>
      <c r="M138" s="29">
        <f t="shared" si="125"/>
        <v>7.1910424925238192E-2</v>
      </c>
      <c r="N138" s="29">
        <f t="shared" si="126"/>
        <v>7.4523091040640935E-2</v>
      </c>
    </row>
    <row r="139" spans="1:14" x14ac:dyDescent="0.2">
      <c r="A139" s="14" t="s">
        <v>1</v>
      </c>
      <c r="B139" s="29">
        <f t="shared" si="114"/>
        <v>0.6241868716735659</v>
      </c>
      <c r="C139" s="29">
        <f t="shared" si="115"/>
        <v>0.63314666017368715</v>
      </c>
      <c r="D139" s="29">
        <f t="shared" si="116"/>
        <v>0.6321807786550504</v>
      </c>
      <c r="E139" s="29">
        <f t="shared" si="117"/>
        <v>0.65141449578263788</v>
      </c>
      <c r="F139" s="29">
        <f t="shared" si="118"/>
        <v>0.64550053248136319</v>
      </c>
      <c r="G139" s="29">
        <f t="shared" si="119"/>
        <v>0.65231918238993714</v>
      </c>
      <c r="H139" s="29">
        <f t="shared" si="120"/>
        <v>0.6348597942303813</v>
      </c>
      <c r="I139" s="29">
        <f t="shared" si="121"/>
        <v>0.62282282282282286</v>
      </c>
      <c r="J139" s="29">
        <f t="shared" si="122"/>
        <v>0.62919241719325048</v>
      </c>
      <c r="K139" s="29">
        <f t="shared" si="123"/>
        <v>0.63058682475188166</v>
      </c>
      <c r="L139" s="29">
        <f t="shared" si="124"/>
        <v>0.63193386991516209</v>
      </c>
      <c r="M139" s="29">
        <f t="shared" si="125"/>
        <v>0.63265873843799991</v>
      </c>
      <c r="N139" s="29">
        <f t="shared" si="126"/>
        <v>0.6352433220981053</v>
      </c>
    </row>
    <row r="140" spans="1:14" x14ac:dyDescent="0.2">
      <c r="A140" s="14" t="s">
        <v>2</v>
      </c>
      <c r="B140" s="29">
        <f t="shared" si="114"/>
        <v>5.8323477232406863E-2</v>
      </c>
      <c r="C140" s="29">
        <f t="shared" si="115"/>
        <v>4.8291534778021263E-2</v>
      </c>
      <c r="D140" s="29">
        <f t="shared" si="116"/>
        <v>5.7922679008984485E-2</v>
      </c>
      <c r="E140" s="29">
        <f t="shared" si="117"/>
        <v>5.4340523997909979E-2</v>
      </c>
      <c r="F140" s="29">
        <f t="shared" si="118"/>
        <v>5.4845580404685838E-2</v>
      </c>
      <c r="G140" s="29">
        <f t="shared" si="119"/>
        <v>5.3655660377358493E-2</v>
      </c>
      <c r="H140" s="29">
        <f t="shared" si="120"/>
        <v>5.6216797794364871E-2</v>
      </c>
      <c r="I140" s="29">
        <f t="shared" si="121"/>
        <v>6.126126126126126E-2</v>
      </c>
      <c r="J140" s="29">
        <f t="shared" si="122"/>
        <v>5.5273939309770155E-2</v>
      </c>
      <c r="K140" s="29">
        <f t="shared" si="123"/>
        <v>5.8682475188170255E-2</v>
      </c>
      <c r="L140" s="29">
        <f t="shared" si="124"/>
        <v>5.9386556449858602E-2</v>
      </c>
      <c r="M140" s="29">
        <f t="shared" si="125"/>
        <v>6.1548090965992071E-2</v>
      </c>
      <c r="N140" s="29">
        <f t="shared" si="126"/>
        <v>5.6699666472550161E-2</v>
      </c>
    </row>
    <row r="141" spans="1:14" x14ac:dyDescent="0.2">
      <c r="A141" s="14" t="s">
        <v>20</v>
      </c>
      <c r="B141" s="29">
        <f t="shared" si="114"/>
        <v>5.9136605558840927E-4</v>
      </c>
      <c r="C141" s="29">
        <f t="shared" si="115"/>
        <v>0</v>
      </c>
      <c r="D141" s="29">
        <f t="shared" si="116"/>
        <v>1.3612850530901171E-4</v>
      </c>
      <c r="E141" s="29">
        <f t="shared" si="117"/>
        <v>4.4786146152123608E-4</v>
      </c>
      <c r="F141" s="29">
        <f t="shared" si="118"/>
        <v>1.9968051118210862E-4</v>
      </c>
      <c r="G141" s="29">
        <f t="shared" si="119"/>
        <v>1.1792452830188679E-3</v>
      </c>
      <c r="H141" s="29">
        <f t="shared" si="120"/>
        <v>4.0346984062941297E-4</v>
      </c>
      <c r="I141" s="29">
        <f t="shared" si="121"/>
        <v>0</v>
      </c>
      <c r="J141" s="29">
        <f t="shared" si="122"/>
        <v>2.7775848899381985E-4</v>
      </c>
      <c r="K141" s="29">
        <f t="shared" si="123"/>
        <v>6.6608938919603006E-5</v>
      </c>
      <c r="L141" s="29">
        <f t="shared" si="124"/>
        <v>7.2511057936335292E-5</v>
      </c>
      <c r="M141" s="29">
        <f t="shared" si="125"/>
        <v>0</v>
      </c>
      <c r="N141" s="29">
        <f t="shared" si="126"/>
        <v>2.8823359862589044E-4</v>
      </c>
    </row>
    <row r="142" spans="1:14" x14ac:dyDescent="0.2">
      <c r="A142" s="14" t="s">
        <v>3</v>
      </c>
      <c r="B142" s="29">
        <f t="shared" si="114"/>
        <v>0.11753400354819633</v>
      </c>
      <c r="C142" s="29">
        <f t="shared" si="115"/>
        <v>0.12239266293320347</v>
      </c>
      <c r="D142" s="29">
        <f t="shared" si="116"/>
        <v>0.11325891641709775</v>
      </c>
      <c r="E142" s="29">
        <f t="shared" si="117"/>
        <v>0.10405314622676719</v>
      </c>
      <c r="F142" s="29">
        <f t="shared" si="118"/>
        <v>0.11594781682641107</v>
      </c>
      <c r="G142" s="29">
        <f t="shared" si="119"/>
        <v>0.10750786163522012</v>
      </c>
      <c r="H142" s="29">
        <f t="shared" si="120"/>
        <v>0.1070539977136709</v>
      </c>
      <c r="I142" s="29">
        <f t="shared" si="121"/>
        <v>0.10638138138138138</v>
      </c>
      <c r="J142" s="29">
        <f t="shared" si="122"/>
        <v>0.10457607110617319</v>
      </c>
      <c r="K142" s="29">
        <f t="shared" si="123"/>
        <v>0.11776460400985812</v>
      </c>
      <c r="L142" s="29">
        <f t="shared" si="124"/>
        <v>0.11405989413385541</v>
      </c>
      <c r="M142" s="29">
        <f t="shared" si="125"/>
        <v>0.11815842548160511</v>
      </c>
      <c r="N142" s="29">
        <f t="shared" si="126"/>
        <v>0.11231698637066841</v>
      </c>
    </row>
    <row r="143" spans="1:14" x14ac:dyDescent="0.2">
      <c r="A143" s="14" t="s">
        <v>4</v>
      </c>
      <c r="B143" s="29">
        <f t="shared" si="114"/>
        <v>7.3772915434654057E-2</v>
      </c>
      <c r="C143" s="29">
        <f t="shared" si="115"/>
        <v>7.5562048535021506E-2</v>
      </c>
      <c r="D143" s="29">
        <f t="shared" si="116"/>
        <v>7.1671658045194667E-2</v>
      </c>
      <c r="E143" s="29">
        <f t="shared" si="117"/>
        <v>7.1209972381876541E-2</v>
      </c>
      <c r="F143" s="29">
        <f t="shared" si="118"/>
        <v>7.0087859424920129E-2</v>
      </c>
      <c r="G143" s="29">
        <f t="shared" si="119"/>
        <v>7.4095911949685539E-2</v>
      </c>
      <c r="H143" s="29">
        <f t="shared" si="120"/>
        <v>7.4372940622688455E-2</v>
      </c>
      <c r="I143" s="29">
        <f t="shared" si="121"/>
        <v>7.1696696696696691E-2</v>
      </c>
      <c r="J143" s="29">
        <f t="shared" si="122"/>
        <v>7.0550656204430254E-2</v>
      </c>
      <c r="K143" s="29">
        <f t="shared" si="123"/>
        <v>6.0947179111436753E-2</v>
      </c>
      <c r="L143" s="29">
        <f t="shared" si="124"/>
        <v>6.3012109346675366E-2</v>
      </c>
      <c r="M143" s="29">
        <f t="shared" si="125"/>
        <v>6.3982196258432433E-2</v>
      </c>
      <c r="N143" s="29">
        <f t="shared" si="126"/>
        <v>7.0005470556055549E-2</v>
      </c>
    </row>
    <row r="144" spans="1:14" x14ac:dyDescent="0.2">
      <c r="A144" s="16" t="s">
        <v>48</v>
      </c>
      <c r="B144" s="29">
        <f>SUM(B136:B143)</f>
        <v>0.99999999999999989</v>
      </c>
      <c r="C144" s="29">
        <f t="shared" ref="C144:N144" si="127">SUM(C136:C143)</f>
        <v>1</v>
      </c>
      <c r="D144" s="29">
        <f t="shared" si="127"/>
        <v>1</v>
      </c>
      <c r="E144" s="29">
        <f t="shared" si="127"/>
        <v>1</v>
      </c>
      <c r="F144" s="29">
        <f t="shared" si="127"/>
        <v>1</v>
      </c>
      <c r="G144" s="29">
        <f t="shared" si="127"/>
        <v>1</v>
      </c>
      <c r="H144" s="29">
        <f t="shared" si="127"/>
        <v>1</v>
      </c>
      <c r="I144" s="29">
        <f t="shared" si="127"/>
        <v>1.0000000000000002</v>
      </c>
      <c r="J144" s="29">
        <f t="shared" si="127"/>
        <v>1</v>
      </c>
      <c r="K144" s="29">
        <f t="shared" si="127"/>
        <v>1</v>
      </c>
      <c r="L144" s="29">
        <f t="shared" si="127"/>
        <v>1</v>
      </c>
      <c r="M144" s="29">
        <f t="shared" si="127"/>
        <v>1.0000000000000002</v>
      </c>
      <c r="N144" s="29">
        <f t="shared" si="127"/>
        <v>1</v>
      </c>
    </row>
    <row r="145" spans="1:14" x14ac:dyDescent="0.2">
      <c r="A145" s="28" t="s">
        <v>23</v>
      </c>
      <c r="B145" s="12" t="s">
        <v>36</v>
      </c>
      <c r="C145" s="12" t="s">
        <v>37</v>
      </c>
      <c r="D145" s="12" t="s">
        <v>38</v>
      </c>
      <c r="E145" s="12" t="s">
        <v>39</v>
      </c>
      <c r="F145" s="12" t="s">
        <v>40</v>
      </c>
      <c r="G145" s="12" t="s">
        <v>41</v>
      </c>
      <c r="H145" s="12" t="s">
        <v>42</v>
      </c>
      <c r="I145" s="12" t="s">
        <v>43</v>
      </c>
      <c r="J145" s="12" t="s">
        <v>44</v>
      </c>
      <c r="K145" s="12" t="s">
        <v>45</v>
      </c>
      <c r="L145" s="12" t="s">
        <v>46</v>
      </c>
      <c r="M145" s="12" t="s">
        <v>47</v>
      </c>
      <c r="N145" s="12" t="s">
        <v>0</v>
      </c>
    </row>
    <row r="146" spans="1:14" x14ac:dyDescent="0.2">
      <c r="A146" s="14" t="s">
        <v>17</v>
      </c>
      <c r="B146" s="38">
        <f t="shared" ref="B146:N146" si="128">B105/B126</f>
        <v>330.98806451612904</v>
      </c>
      <c r="C146" s="38">
        <f t="shared" si="128"/>
        <v>315.97018691588784</v>
      </c>
      <c r="D146" s="38">
        <f t="shared" si="128"/>
        <v>318.96242857142863</v>
      </c>
      <c r="E146" s="38">
        <f t="shared" si="128"/>
        <v>318.56321428571431</v>
      </c>
      <c r="F146" s="38">
        <f t="shared" si="128"/>
        <v>326.69457894736843</v>
      </c>
      <c r="G146" s="38">
        <f t="shared" si="128"/>
        <v>317.95889908256879</v>
      </c>
      <c r="H146" s="38">
        <f t="shared" si="128"/>
        <v>320.12770270270272</v>
      </c>
      <c r="I146" s="38">
        <f t="shared" si="128"/>
        <v>311.71072164948458</v>
      </c>
      <c r="J146" s="38">
        <f t="shared" si="128"/>
        <v>313.61</v>
      </c>
      <c r="K146" s="38">
        <f t="shared" si="128"/>
        <v>310.97305732484079</v>
      </c>
      <c r="L146" s="38">
        <f t="shared" si="128"/>
        <v>303.56048387096774</v>
      </c>
      <c r="M146" s="38">
        <f t="shared" si="128"/>
        <v>316.82749999999999</v>
      </c>
      <c r="N146" s="38">
        <f t="shared" si="128"/>
        <v>318.02214285714291</v>
      </c>
    </row>
    <row r="147" spans="1:14" x14ac:dyDescent="0.2">
      <c r="A147" s="14" t="s">
        <v>18</v>
      </c>
      <c r="B147" s="38">
        <f t="shared" ref="B147:N147" si="129">B106/B127</f>
        <v>350.3483333333333</v>
      </c>
      <c r="C147" s="38">
        <f t="shared" si="129"/>
        <v>349.01385106382975</v>
      </c>
      <c r="D147" s="38">
        <f t="shared" si="129"/>
        <v>349.39805383022775</v>
      </c>
      <c r="E147" s="38">
        <f t="shared" si="129"/>
        <v>352.5754048140044</v>
      </c>
      <c r="F147" s="38">
        <f t="shared" si="129"/>
        <v>350.71585313174944</v>
      </c>
      <c r="G147" s="38">
        <f t="shared" si="129"/>
        <v>353.81180076628357</v>
      </c>
      <c r="H147" s="38">
        <f t="shared" si="129"/>
        <v>344.96207142857145</v>
      </c>
      <c r="I147" s="38">
        <f t="shared" si="129"/>
        <v>354.43063076923073</v>
      </c>
      <c r="J147" s="38">
        <f t="shared" si="129"/>
        <v>350.04396957123095</v>
      </c>
      <c r="K147" s="38">
        <f t="shared" si="129"/>
        <v>353.73282913165264</v>
      </c>
      <c r="L147" s="38">
        <f t="shared" si="129"/>
        <v>354.60802067946827</v>
      </c>
      <c r="M147" s="38">
        <f t="shared" si="129"/>
        <v>351.37355828220859</v>
      </c>
      <c r="N147" s="38">
        <f t="shared" si="129"/>
        <v>351.27845016351483</v>
      </c>
    </row>
    <row r="148" spans="1:14" x14ac:dyDescent="0.2">
      <c r="A148" s="14" t="s">
        <v>19</v>
      </c>
      <c r="B148" s="38">
        <f t="shared" ref="B148:N148" si="130">B107/B128</f>
        <v>351.21049445005048</v>
      </c>
      <c r="C148" s="38">
        <f t="shared" si="130"/>
        <v>349.73025302530255</v>
      </c>
      <c r="D148" s="38">
        <f t="shared" si="130"/>
        <v>350.70420313790254</v>
      </c>
      <c r="E148" s="38">
        <f t="shared" si="130"/>
        <v>351.95070657507364</v>
      </c>
      <c r="F148" s="38">
        <f t="shared" si="130"/>
        <v>351.60465271170312</v>
      </c>
      <c r="G148" s="38">
        <f t="shared" si="130"/>
        <v>353.56373945641985</v>
      </c>
      <c r="H148" s="38">
        <f t="shared" si="130"/>
        <v>347.63394433781184</v>
      </c>
      <c r="I148" s="38">
        <f t="shared" si="130"/>
        <v>346.42587695133147</v>
      </c>
      <c r="J148" s="38">
        <f t="shared" si="130"/>
        <v>350.0003442188879</v>
      </c>
      <c r="K148" s="38">
        <f t="shared" si="130"/>
        <v>353.99370270270271</v>
      </c>
      <c r="L148" s="38">
        <f t="shared" si="130"/>
        <v>353.24855873642645</v>
      </c>
      <c r="M148" s="38">
        <f t="shared" si="130"/>
        <v>353.06613152804641</v>
      </c>
      <c r="N148" s="38">
        <f t="shared" si="130"/>
        <v>351.09092114610468</v>
      </c>
    </row>
    <row r="149" spans="1:14" x14ac:dyDescent="0.2">
      <c r="A149" s="14" t="s">
        <v>1</v>
      </c>
      <c r="B149" s="38">
        <f t="shared" ref="B149:N149" si="131">B108/B129</f>
        <v>370.81715537659875</v>
      </c>
      <c r="C149" s="38">
        <f t="shared" si="131"/>
        <v>369.36045378797587</v>
      </c>
      <c r="D149" s="38">
        <f t="shared" si="131"/>
        <v>371.3673341946598</v>
      </c>
      <c r="E149" s="38">
        <f t="shared" si="131"/>
        <v>370.81045949352585</v>
      </c>
      <c r="F149" s="38">
        <f t="shared" si="131"/>
        <v>372.267838729635</v>
      </c>
      <c r="G149" s="38">
        <f t="shared" si="131"/>
        <v>371.72130159686651</v>
      </c>
      <c r="H149" s="38">
        <f t="shared" si="131"/>
        <v>371.90630653532463</v>
      </c>
      <c r="I149" s="38">
        <f t="shared" si="131"/>
        <v>371.3503929604629</v>
      </c>
      <c r="J149" s="38">
        <f t="shared" si="131"/>
        <v>370.5883191700695</v>
      </c>
      <c r="K149" s="38">
        <f t="shared" si="131"/>
        <v>371.41283828034221</v>
      </c>
      <c r="L149" s="38">
        <f t="shared" si="131"/>
        <v>371.24687320711416</v>
      </c>
      <c r="M149" s="38">
        <f t="shared" si="131"/>
        <v>371.7627459602067</v>
      </c>
      <c r="N149" s="38">
        <f t="shared" si="131"/>
        <v>371.25587765760434</v>
      </c>
    </row>
    <row r="150" spans="1:14" x14ac:dyDescent="0.2">
      <c r="A150" s="14" t="s">
        <v>2</v>
      </c>
      <c r="B150" s="38">
        <f t="shared" ref="B150:N150" si="132">B109/B130</f>
        <v>346.05830164765524</v>
      </c>
      <c r="C150" s="38">
        <f t="shared" si="132"/>
        <v>342.47899159663865</v>
      </c>
      <c r="D150" s="38">
        <f t="shared" si="132"/>
        <v>343.46650998824913</v>
      </c>
      <c r="E150" s="38">
        <f t="shared" si="132"/>
        <v>341.29120879120882</v>
      </c>
      <c r="F150" s="38">
        <f t="shared" si="132"/>
        <v>341.63834951456312</v>
      </c>
      <c r="G150" s="38">
        <f t="shared" si="132"/>
        <v>341.62393162393164</v>
      </c>
      <c r="H150" s="38">
        <f t="shared" si="132"/>
        <v>341.86602870813397</v>
      </c>
      <c r="I150" s="38">
        <f t="shared" si="132"/>
        <v>340.29411764705884</v>
      </c>
      <c r="J150" s="38">
        <f t="shared" si="132"/>
        <v>342.7324120603015</v>
      </c>
      <c r="K150" s="38">
        <f t="shared" si="132"/>
        <v>342.42338251986376</v>
      </c>
      <c r="L150" s="38">
        <f t="shared" si="132"/>
        <v>342.37484737484738</v>
      </c>
      <c r="M150" s="38">
        <f t="shared" si="132"/>
        <v>343.68926553672316</v>
      </c>
      <c r="N150" s="38">
        <f t="shared" si="132"/>
        <v>342.50492789708477</v>
      </c>
    </row>
    <row r="151" spans="1:14" x14ac:dyDescent="0.2">
      <c r="A151" s="14" t="s">
        <v>20</v>
      </c>
      <c r="B151" s="38">
        <f>B110/B131</f>
        <v>287.21749999999997</v>
      </c>
      <c r="C151" s="38" t="s">
        <v>51</v>
      </c>
      <c r="D151" s="38">
        <f t="shared" ref="D151:H153" si="133">D110/D131</f>
        <v>299.12</v>
      </c>
      <c r="E151" s="38">
        <f t="shared" si="133"/>
        <v>299.12</v>
      </c>
      <c r="F151" s="38">
        <f t="shared" si="133"/>
        <v>267.38</v>
      </c>
      <c r="G151" s="38">
        <f t="shared" si="133"/>
        <v>288.54000000000002</v>
      </c>
      <c r="H151" s="38">
        <f t="shared" si="133"/>
        <v>299.12</v>
      </c>
      <c r="I151" s="38" t="s">
        <v>51</v>
      </c>
      <c r="J151" s="38">
        <f t="shared" ref="J151:L153" si="134">J110/J131</f>
        <v>251.51</v>
      </c>
      <c r="K151" s="38">
        <f t="shared" si="134"/>
        <v>299.12</v>
      </c>
      <c r="L151" s="38">
        <f t="shared" si="134"/>
        <v>251.51</v>
      </c>
      <c r="M151" s="38" t="s">
        <v>51</v>
      </c>
      <c r="N151" s="38">
        <f>N110/N131</f>
        <v>286.48877551020411</v>
      </c>
    </row>
    <row r="152" spans="1:14" x14ac:dyDescent="0.2">
      <c r="A152" s="14" t="s">
        <v>3</v>
      </c>
      <c r="B152" s="38">
        <f>B111/B132</f>
        <v>341.81688679245281</v>
      </c>
      <c r="C152" s="38">
        <f>C111/C132</f>
        <v>340.99406498673738</v>
      </c>
      <c r="D152" s="38">
        <f t="shared" si="133"/>
        <v>341.89209735576929</v>
      </c>
      <c r="E152" s="38">
        <f t="shared" si="133"/>
        <v>341.34210903873742</v>
      </c>
      <c r="F152" s="38">
        <f t="shared" si="133"/>
        <v>342.20355912743969</v>
      </c>
      <c r="G152" s="38">
        <f t="shared" si="133"/>
        <v>341.63829981718459</v>
      </c>
      <c r="H152" s="38">
        <f t="shared" si="133"/>
        <v>342.21312814070347</v>
      </c>
      <c r="I152" s="38">
        <f>I111/I132</f>
        <v>341.5573041637262</v>
      </c>
      <c r="J152" s="38">
        <f t="shared" si="134"/>
        <v>342.32659362549799</v>
      </c>
      <c r="K152" s="38">
        <f t="shared" si="134"/>
        <v>341.90709841628961</v>
      </c>
      <c r="L152" s="38">
        <f t="shared" si="134"/>
        <v>341.93162746344569</v>
      </c>
      <c r="M152" s="38">
        <f>M111/M132</f>
        <v>343.55420835785753</v>
      </c>
      <c r="N152" s="38">
        <f>N111/N132</f>
        <v>341.97009269927725</v>
      </c>
    </row>
    <row r="153" spans="1:14" x14ac:dyDescent="0.2">
      <c r="A153" s="14" t="s">
        <v>4</v>
      </c>
      <c r="B153" s="38">
        <f>B112/B133</f>
        <v>355.55981963927854</v>
      </c>
      <c r="C153" s="38">
        <f>C112/C133</f>
        <v>355.22694951664874</v>
      </c>
      <c r="D153" s="38">
        <f t="shared" si="133"/>
        <v>356.07333333333332</v>
      </c>
      <c r="E153" s="38">
        <f t="shared" si="133"/>
        <v>354.22001048218027</v>
      </c>
      <c r="F153" s="38">
        <f t="shared" si="133"/>
        <v>357.42693257359923</v>
      </c>
      <c r="G153" s="38">
        <f t="shared" si="133"/>
        <v>355.2874358974359</v>
      </c>
      <c r="H153" s="38">
        <f t="shared" si="133"/>
        <v>355.85635623869803</v>
      </c>
      <c r="I153" s="38">
        <f>I112/I133</f>
        <v>356.54838743455491</v>
      </c>
      <c r="J153" s="38">
        <f t="shared" si="134"/>
        <v>355.78728346456694</v>
      </c>
      <c r="K153" s="38">
        <f t="shared" si="134"/>
        <v>354.75913661202185</v>
      </c>
      <c r="L153" s="38">
        <f t="shared" si="134"/>
        <v>357.09592635212886</v>
      </c>
      <c r="M153" s="38">
        <f>M112/M133</f>
        <v>356.90713043478263</v>
      </c>
      <c r="N153" s="38">
        <f>N112/N133</f>
        <v>355.89219393328284</v>
      </c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>
    <oddHeader>&amp;CHEARING AID PROCUREMENT DISTRIBUTION NOV 1, 2012 THROUGH OCT 31, 2013</oddHeader>
    <oddFooter>&amp;L&amp;8Nov 4 2013&amp;C&amp;8Page &amp;P of &amp;N</oddFooter>
    <evenFooter>&amp;L&amp;8Updated: Jan 14 2013</evenFooter>
  </headerFooter>
  <rowBreaks count="2" manualBreakCount="2">
    <brk id="51" max="16383" man="1"/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8" zoomScaleNormal="100" workbookViewId="0">
      <selection activeCell="N49" sqref="N49"/>
    </sheetView>
  </sheetViews>
  <sheetFormatPr defaultColWidth="9.109375" defaultRowHeight="10.199999999999999" x14ac:dyDescent="0.2"/>
  <cols>
    <col min="1" max="1" width="9.6640625" style="1" customWidth="1"/>
    <col min="2" max="10" width="9.109375" style="1"/>
    <col min="11" max="11" width="9.44140625" style="1" bestFit="1" customWidth="1"/>
    <col min="12" max="13" width="9.109375" style="1"/>
    <col min="14" max="14" width="9.5546875" style="1" bestFit="1" customWidth="1"/>
    <col min="15" max="16384" width="9.109375" style="1"/>
  </cols>
  <sheetData>
    <row r="1" spans="1:14" x14ac:dyDescent="0.2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2">
      <c r="A2" s="11" t="s">
        <v>35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4" x14ac:dyDescent="0.2">
      <c r="A3" s="14" t="s">
        <v>17</v>
      </c>
      <c r="B3" s="15">
        <v>21528.32</v>
      </c>
      <c r="C3" s="15">
        <v>10764.16</v>
      </c>
      <c r="D3" s="15">
        <v>9418.64</v>
      </c>
      <c r="E3" s="15">
        <v>10091.4</v>
      </c>
      <c r="F3" s="15">
        <v>10091.4</v>
      </c>
      <c r="G3" s="15">
        <v>10091.4</v>
      </c>
      <c r="H3" s="15">
        <v>22537.46</v>
      </c>
      <c r="I3" s="15">
        <v>5345.36</v>
      </c>
      <c r="J3" s="15">
        <v>9008.82</v>
      </c>
      <c r="K3" s="15">
        <v>10409.42</v>
      </c>
      <c r="L3" s="15">
        <v>11999.52</v>
      </c>
      <c r="M3" s="15">
        <v>4635.88</v>
      </c>
      <c r="N3" s="15">
        <f t="shared" ref="N3:N10" si="0">SUM(B3:M3)</f>
        <v>135921.78</v>
      </c>
    </row>
    <row r="4" spans="1:14" x14ac:dyDescent="0.2">
      <c r="A4" s="14" t="s">
        <v>18</v>
      </c>
      <c r="B4" s="15">
        <v>1068361.8400000001</v>
      </c>
      <c r="C4" s="15">
        <v>956538.96</v>
      </c>
      <c r="D4" s="15">
        <v>1102739.82</v>
      </c>
      <c r="E4" s="15">
        <v>952761.16</v>
      </c>
      <c r="F4" s="15">
        <v>1080828.58</v>
      </c>
      <c r="G4" s="15">
        <v>1058161.78</v>
      </c>
      <c r="H4" s="15">
        <v>1252340.7</v>
      </c>
      <c r="I4" s="15">
        <v>1092161.98</v>
      </c>
      <c r="J4" s="15">
        <v>1250451.8</v>
      </c>
      <c r="K4" s="15">
        <v>1153740.1200000001</v>
      </c>
      <c r="L4" s="15">
        <v>1055517.3</v>
      </c>
      <c r="M4" s="15">
        <v>1111428.76</v>
      </c>
      <c r="N4" s="15">
        <f t="shared" si="0"/>
        <v>13135032.800000003</v>
      </c>
    </row>
    <row r="5" spans="1:14" x14ac:dyDescent="0.2">
      <c r="A5" s="14" t="s">
        <v>19</v>
      </c>
      <c r="B5" s="15">
        <v>967403.36</v>
      </c>
      <c r="C5" s="15">
        <v>793629.76</v>
      </c>
      <c r="D5" s="15">
        <v>1014379.52</v>
      </c>
      <c r="E5" s="15">
        <v>836786.72</v>
      </c>
      <c r="F5" s="15">
        <v>1030420.16</v>
      </c>
      <c r="G5" s="15">
        <v>891401.28</v>
      </c>
      <c r="H5" s="15">
        <v>1030420.16</v>
      </c>
      <c r="I5" s="15">
        <v>947161.59999999998</v>
      </c>
      <c r="J5" s="15">
        <v>999484.64</v>
      </c>
      <c r="K5" s="15">
        <v>1049898.08</v>
      </c>
      <c r="L5" s="15">
        <v>886818.24</v>
      </c>
      <c r="M5" s="15">
        <v>1033093.6</v>
      </c>
      <c r="N5" s="15">
        <f t="shared" si="0"/>
        <v>11480897.120000001</v>
      </c>
    </row>
    <row r="6" spans="1:14" x14ac:dyDescent="0.2">
      <c r="A6" s="14" t="s">
        <v>1</v>
      </c>
      <c r="B6" s="15">
        <v>3026933.45</v>
      </c>
      <c r="C6" s="15">
        <v>2674332.9900000002</v>
      </c>
      <c r="D6" s="15">
        <v>3132101.7</v>
      </c>
      <c r="E6" s="15">
        <v>2923677.35</v>
      </c>
      <c r="F6" s="15">
        <v>3315285.67</v>
      </c>
      <c r="G6" s="15">
        <v>3399037.84</v>
      </c>
      <c r="H6" s="15">
        <v>4284363.29</v>
      </c>
      <c r="I6" s="15">
        <v>3967711.25</v>
      </c>
      <c r="J6" s="15">
        <v>4358172.28</v>
      </c>
      <c r="K6" s="15">
        <v>4667558.1500000004</v>
      </c>
      <c r="L6" s="15">
        <v>4409800</v>
      </c>
      <c r="M6" s="15">
        <v>4766607.5199999996</v>
      </c>
      <c r="N6" s="15">
        <f t="shared" si="0"/>
        <v>44925581.489999995</v>
      </c>
    </row>
    <row r="7" spans="1:14" x14ac:dyDescent="0.2">
      <c r="A7" s="14" t="s">
        <v>2</v>
      </c>
      <c r="B7" s="15">
        <v>556625</v>
      </c>
      <c r="C7" s="15">
        <v>563195</v>
      </c>
      <c r="D7" s="15">
        <v>801905</v>
      </c>
      <c r="E7" s="15">
        <v>795700</v>
      </c>
      <c r="F7" s="15">
        <v>856655</v>
      </c>
      <c r="G7" s="15">
        <v>903375</v>
      </c>
      <c r="H7" s="15">
        <v>897170</v>
      </c>
      <c r="I7" s="15">
        <v>829645</v>
      </c>
      <c r="J7" s="15">
        <v>845705</v>
      </c>
      <c r="K7" s="15">
        <v>1036965</v>
      </c>
      <c r="L7" s="15">
        <v>961410</v>
      </c>
      <c r="M7" s="15">
        <v>1090620</v>
      </c>
      <c r="N7" s="15">
        <f t="shared" si="0"/>
        <v>10138970</v>
      </c>
    </row>
    <row r="8" spans="1:14" x14ac:dyDescent="0.2">
      <c r="A8" s="14" t="s">
        <v>20</v>
      </c>
      <c r="B8" s="15">
        <v>1382.76</v>
      </c>
      <c r="C8" s="15">
        <v>3802.59</v>
      </c>
      <c r="D8" s="15">
        <v>2419.83</v>
      </c>
      <c r="E8" s="15">
        <v>2765.52</v>
      </c>
      <c r="F8" s="15">
        <v>691.38</v>
      </c>
      <c r="G8" s="15">
        <v>3111.21</v>
      </c>
      <c r="H8" s="15">
        <v>2074.14</v>
      </c>
      <c r="I8" s="15">
        <v>2074.14</v>
      </c>
      <c r="J8" s="15">
        <v>1037.07</v>
      </c>
      <c r="K8" s="15">
        <v>1382.76</v>
      </c>
      <c r="L8" s="15">
        <v>0</v>
      </c>
      <c r="M8" s="15">
        <v>1037.07</v>
      </c>
      <c r="N8" s="15">
        <f t="shared" si="0"/>
        <v>21778.469999999998</v>
      </c>
    </row>
    <row r="9" spans="1:14" x14ac:dyDescent="0.2">
      <c r="A9" s="14" t="s">
        <v>3</v>
      </c>
      <c r="B9" s="15">
        <v>1378123.2</v>
      </c>
      <c r="C9" s="15">
        <v>1299069.8999999999</v>
      </c>
      <c r="D9" s="15">
        <v>1600731</v>
      </c>
      <c r="E9" s="15">
        <v>1492966.8</v>
      </c>
      <c r="F9" s="15">
        <v>1783615.5</v>
      </c>
      <c r="G9" s="15">
        <v>1910651.4</v>
      </c>
      <c r="H9" s="15">
        <v>1708495.2</v>
      </c>
      <c r="I9" s="15">
        <v>1514598.3</v>
      </c>
      <c r="J9" s="15">
        <v>1604664</v>
      </c>
      <c r="K9" s="15">
        <v>1820979</v>
      </c>
      <c r="L9" s="15">
        <v>1628262</v>
      </c>
      <c r="M9" s="15">
        <v>1732486.5</v>
      </c>
      <c r="N9" s="15">
        <f t="shared" si="0"/>
        <v>19474642.799999997</v>
      </c>
    </row>
    <row r="10" spans="1:14" x14ac:dyDescent="0.2">
      <c r="A10" s="14" t="s">
        <v>4</v>
      </c>
      <c r="B10" s="15">
        <v>349736.69</v>
      </c>
      <c r="C10" s="15">
        <v>293893.37</v>
      </c>
      <c r="D10" s="15">
        <v>364413.46</v>
      </c>
      <c r="E10" s="15">
        <v>310002.02</v>
      </c>
      <c r="F10" s="15">
        <v>334701.95</v>
      </c>
      <c r="G10" s="15">
        <v>327184.58</v>
      </c>
      <c r="H10" s="15">
        <v>374078.65</v>
      </c>
      <c r="I10" s="15">
        <v>362265.64</v>
      </c>
      <c r="J10" s="15">
        <v>422046.63</v>
      </c>
      <c r="K10" s="15">
        <v>383385.87</v>
      </c>
      <c r="L10" s="15">
        <v>366203.31</v>
      </c>
      <c r="M10" s="15">
        <v>323246.90999999997</v>
      </c>
      <c r="N10" s="15">
        <f t="shared" si="0"/>
        <v>4211159.08</v>
      </c>
    </row>
    <row r="11" spans="1:14" x14ac:dyDescent="0.2">
      <c r="A11" s="16" t="s">
        <v>11</v>
      </c>
      <c r="B11" s="15">
        <f t="shared" ref="B11:N11" si="1">SUM(B3:B10)</f>
        <v>7370094.620000001</v>
      </c>
      <c r="C11" s="15">
        <f t="shared" si="1"/>
        <v>6595226.7299999995</v>
      </c>
      <c r="D11" s="15">
        <f t="shared" si="1"/>
        <v>8028108.9699999997</v>
      </c>
      <c r="E11" s="15">
        <f t="shared" si="1"/>
        <v>7324750.9699999988</v>
      </c>
      <c r="F11" s="15">
        <f t="shared" si="1"/>
        <v>8412289.6400000006</v>
      </c>
      <c r="G11" s="15">
        <f t="shared" si="1"/>
        <v>8503014.4900000002</v>
      </c>
      <c r="H11" s="15">
        <f t="shared" si="1"/>
        <v>9571479.5999999996</v>
      </c>
      <c r="I11" s="15">
        <f t="shared" si="1"/>
        <v>8720963.2699999996</v>
      </c>
      <c r="J11" s="15">
        <f t="shared" si="1"/>
        <v>9490570.2400000021</v>
      </c>
      <c r="K11" s="15">
        <f t="shared" si="1"/>
        <v>10124318.4</v>
      </c>
      <c r="L11" s="15">
        <f t="shared" si="1"/>
        <v>9320010.370000001</v>
      </c>
      <c r="M11" s="15">
        <f t="shared" si="1"/>
        <v>10063156.24</v>
      </c>
      <c r="N11" s="15">
        <f t="shared" si="1"/>
        <v>103523983.53999999</v>
      </c>
    </row>
    <row r="12" spans="1:14" x14ac:dyDescent="0.2">
      <c r="A12" s="28" t="s">
        <v>12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12" t="s">
        <v>43</v>
      </c>
      <c r="J12" s="12" t="s">
        <v>44</v>
      </c>
      <c r="K12" s="12" t="s">
        <v>45</v>
      </c>
      <c r="L12" s="12" t="s">
        <v>46</v>
      </c>
      <c r="M12" s="12" t="s">
        <v>47</v>
      </c>
      <c r="N12" s="12" t="s">
        <v>0</v>
      </c>
    </row>
    <row r="13" spans="1:14" x14ac:dyDescent="0.2">
      <c r="A13" s="14" t="s">
        <v>17</v>
      </c>
      <c r="B13" s="29">
        <f t="shared" ref="B13:B20" si="2">B3/$B$11</f>
        <v>2.9210371250294742E-3</v>
      </c>
      <c r="C13" s="29">
        <f t="shared" ref="C13:C20" si="3">C3/$C$11</f>
        <v>1.6321137150655625E-3</v>
      </c>
      <c r="D13" s="29">
        <f t="shared" ref="D13:D20" si="4">D3/$D$11</f>
        <v>1.1732077921707631E-3</v>
      </c>
      <c r="E13" s="29">
        <f t="shared" ref="E13:E20" si="5">E3/$E$11</f>
        <v>1.3777123674690609E-3</v>
      </c>
      <c r="F13" s="29">
        <f t="shared" ref="F13:F20" si="6">F3/$F$11</f>
        <v>1.1996020622038401E-3</v>
      </c>
      <c r="G13" s="29">
        <f t="shared" ref="G13:G20" si="7">G3/$G$11</f>
        <v>1.1868026347441869E-3</v>
      </c>
      <c r="H13" s="29">
        <f t="shared" ref="H13:H20" si="8">H3/$H$11</f>
        <v>2.3546474465661505E-3</v>
      </c>
      <c r="I13" s="29">
        <f t="shared" ref="I13:I20" si="9">I3/$I$11</f>
        <v>6.1293229136602013E-4</v>
      </c>
      <c r="J13" s="29">
        <f t="shared" ref="J13:J20" si="10">J3/$J$11</f>
        <v>9.4923906279418646E-4</v>
      </c>
      <c r="K13" s="29">
        <f t="shared" ref="K13:K20" si="11">K3/$K$11</f>
        <v>1.0281600784108093E-3</v>
      </c>
      <c r="L13" s="29">
        <f t="shared" ref="L13:L20" si="12">L3/$L$11</f>
        <v>1.2875007133709873E-3</v>
      </c>
      <c r="M13" s="29">
        <f t="shared" ref="M13:M20" si="13">M3/$M$11</f>
        <v>4.6067852763458637E-4</v>
      </c>
      <c r="N13" s="29">
        <f t="shared" ref="N13:N20" si="14">N3/$N$11</f>
        <v>1.312949669749542E-3</v>
      </c>
    </row>
    <row r="14" spans="1:14" x14ac:dyDescent="0.2">
      <c r="A14" s="14" t="s">
        <v>18</v>
      </c>
      <c r="B14" s="29">
        <f t="shared" si="2"/>
        <v>0.14495903988814732</v>
      </c>
      <c r="C14" s="29">
        <f t="shared" si="3"/>
        <v>0.14503503809034327</v>
      </c>
      <c r="D14" s="29">
        <f t="shared" si="4"/>
        <v>0.13735984702260465</v>
      </c>
      <c r="E14" s="29">
        <f t="shared" si="5"/>
        <v>0.13007420510297571</v>
      </c>
      <c r="F14" s="29">
        <f t="shared" si="6"/>
        <v>0.12848209301552294</v>
      </c>
      <c r="G14" s="29">
        <f t="shared" si="7"/>
        <v>0.12444548709689426</v>
      </c>
      <c r="H14" s="29">
        <f t="shared" si="8"/>
        <v>0.13084086811405835</v>
      </c>
      <c r="I14" s="29">
        <f t="shared" si="9"/>
        <v>0.12523409928316326</v>
      </c>
      <c r="J14" s="29">
        <f t="shared" si="10"/>
        <v>0.13175728837975492</v>
      </c>
      <c r="K14" s="29">
        <f t="shared" si="11"/>
        <v>0.11395731291896155</v>
      </c>
      <c r="L14" s="29">
        <f t="shared" si="12"/>
        <v>0.11325280317257844</v>
      </c>
      <c r="M14" s="29">
        <f t="shared" si="13"/>
        <v>0.11044534473013409</v>
      </c>
      <c r="N14" s="29">
        <f t="shared" si="14"/>
        <v>0.12687912839950599</v>
      </c>
    </row>
    <row r="15" spans="1:14" x14ac:dyDescent="0.2">
      <c r="A15" s="14" t="s">
        <v>19</v>
      </c>
      <c r="B15" s="29">
        <f t="shared" si="2"/>
        <v>0.1312606431639001</v>
      </c>
      <c r="C15" s="29">
        <f t="shared" si="3"/>
        <v>0.12033396158921743</v>
      </c>
      <c r="D15" s="29">
        <f t="shared" si="4"/>
        <v>0.12635348172161145</v>
      </c>
      <c r="E15" s="29">
        <f t="shared" si="5"/>
        <v>0.11424097876190323</v>
      </c>
      <c r="F15" s="29">
        <f t="shared" si="6"/>
        <v>0.12248985758887873</v>
      </c>
      <c r="G15" s="29">
        <f t="shared" si="7"/>
        <v>0.10483356003313127</v>
      </c>
      <c r="H15" s="29">
        <f t="shared" si="8"/>
        <v>0.10765526366477342</v>
      </c>
      <c r="I15" s="29">
        <f t="shared" si="9"/>
        <v>0.1086074520297802</v>
      </c>
      <c r="J15" s="29">
        <f t="shared" si="10"/>
        <v>0.10531344426359777</v>
      </c>
      <c r="K15" s="29">
        <f t="shared" si="11"/>
        <v>0.10370061850287127</v>
      </c>
      <c r="L15" s="29">
        <f t="shared" si="12"/>
        <v>9.5152065801832358E-2</v>
      </c>
      <c r="M15" s="29">
        <f t="shared" si="13"/>
        <v>0.1026609917764727</v>
      </c>
      <c r="N15" s="29">
        <f t="shared" si="14"/>
        <v>0.11090084372153211</v>
      </c>
    </row>
    <row r="16" spans="1:14" x14ac:dyDescent="0.2">
      <c r="A16" s="14" t="s">
        <v>1</v>
      </c>
      <c r="B16" s="29">
        <f t="shared" si="2"/>
        <v>0.41070482891575139</v>
      </c>
      <c r="C16" s="29">
        <f t="shared" si="3"/>
        <v>0.40549523154907524</v>
      </c>
      <c r="D16" s="29">
        <f t="shared" si="4"/>
        <v>0.39014190162393875</v>
      </c>
      <c r="E16" s="29">
        <f t="shared" si="5"/>
        <v>0.39915040961454018</v>
      </c>
      <c r="F16" s="29">
        <f t="shared" si="6"/>
        <v>0.39410027612886611</v>
      </c>
      <c r="G16" s="29">
        <f t="shared" si="7"/>
        <v>0.39974503677459916</v>
      </c>
      <c r="H16" s="29">
        <f t="shared" si="8"/>
        <v>0.44761765882048166</v>
      </c>
      <c r="I16" s="29">
        <f t="shared" si="9"/>
        <v>0.45496249980192843</v>
      </c>
      <c r="J16" s="29">
        <f t="shared" si="10"/>
        <v>0.4592107923748952</v>
      </c>
      <c r="K16" s="29">
        <f t="shared" si="11"/>
        <v>0.46102443301269547</v>
      </c>
      <c r="L16" s="29">
        <f t="shared" si="12"/>
        <v>0.47315397997781405</v>
      </c>
      <c r="M16" s="29">
        <f t="shared" si="13"/>
        <v>0.47366923521004572</v>
      </c>
      <c r="N16" s="29">
        <f t="shared" si="14"/>
        <v>0.43396302918194291</v>
      </c>
    </row>
    <row r="17" spans="1:14" x14ac:dyDescent="0.2">
      <c r="A17" s="14" t="s">
        <v>2</v>
      </c>
      <c r="B17" s="29">
        <f t="shared" si="2"/>
        <v>7.5524810562065739E-2</v>
      </c>
      <c r="C17" s="29">
        <f t="shared" si="3"/>
        <v>8.5394334881342293E-2</v>
      </c>
      <c r="D17" s="29">
        <f t="shared" si="4"/>
        <v>9.9887159354290628E-2</v>
      </c>
      <c r="E17" s="29">
        <f t="shared" si="5"/>
        <v>0.10863167952862159</v>
      </c>
      <c r="F17" s="29">
        <f t="shared" si="6"/>
        <v>0.10183374998486143</v>
      </c>
      <c r="G17" s="29">
        <f t="shared" si="7"/>
        <v>0.10624173357136076</v>
      </c>
      <c r="H17" s="29">
        <f t="shared" si="8"/>
        <v>9.3733679378055615E-2</v>
      </c>
      <c r="I17" s="29">
        <f t="shared" si="9"/>
        <v>9.5132266277736549E-2</v>
      </c>
      <c r="J17" s="29">
        <f t="shared" si="10"/>
        <v>8.9110030126071729E-2</v>
      </c>
      <c r="K17" s="29">
        <f t="shared" si="11"/>
        <v>0.10242319127379479</v>
      </c>
      <c r="L17" s="29">
        <f t="shared" si="12"/>
        <v>0.10315546462208496</v>
      </c>
      <c r="M17" s="29">
        <f t="shared" si="13"/>
        <v>0.10837752828132578</v>
      </c>
      <c r="N17" s="29">
        <f t="shared" si="14"/>
        <v>9.7938368031234679E-2</v>
      </c>
    </row>
    <row r="18" spans="1:14" x14ac:dyDescent="0.2">
      <c r="A18" s="14" t="s">
        <v>20</v>
      </c>
      <c r="B18" s="29">
        <f t="shared" si="2"/>
        <v>1.87617672675144E-4</v>
      </c>
      <c r="C18" s="29">
        <f t="shared" si="3"/>
        <v>5.7656698634832228E-4</v>
      </c>
      <c r="D18" s="29">
        <f t="shared" si="4"/>
        <v>3.0141967542326472E-4</v>
      </c>
      <c r="E18" s="29">
        <f t="shared" si="5"/>
        <v>3.7755822844035892E-4</v>
      </c>
      <c r="F18" s="29">
        <f t="shared" si="6"/>
        <v>8.2186899118704134E-5</v>
      </c>
      <c r="G18" s="29">
        <f t="shared" si="7"/>
        <v>3.6589494274753376E-4</v>
      </c>
      <c r="H18" s="29">
        <f t="shared" si="8"/>
        <v>2.1670003872755473E-4</v>
      </c>
      <c r="I18" s="29">
        <f t="shared" si="9"/>
        <v>2.3783381901572897E-4</v>
      </c>
      <c r="J18" s="29">
        <f t="shared" si="10"/>
        <v>1.0927372895140173E-4</v>
      </c>
      <c r="K18" s="29">
        <f t="shared" si="11"/>
        <v>1.3657808312310683E-4</v>
      </c>
      <c r="L18" s="29">
        <f t="shared" si="12"/>
        <v>0</v>
      </c>
      <c r="M18" s="29">
        <f t="shared" si="13"/>
        <v>1.0305613619291277E-4</v>
      </c>
      <c r="N18" s="29">
        <f t="shared" si="14"/>
        <v>2.1037125171661453E-4</v>
      </c>
    </row>
    <row r="19" spans="1:14" x14ac:dyDescent="0.2">
      <c r="A19" s="14" t="s">
        <v>3</v>
      </c>
      <c r="B19" s="29">
        <f t="shared" si="2"/>
        <v>0.18698853556916747</v>
      </c>
      <c r="C19" s="29">
        <f t="shared" si="3"/>
        <v>0.19697122679510976</v>
      </c>
      <c r="D19" s="29">
        <f t="shared" si="4"/>
        <v>0.19939079127870882</v>
      </c>
      <c r="E19" s="29">
        <f t="shared" si="5"/>
        <v>0.20382492266491353</v>
      </c>
      <c r="F19" s="29">
        <f t="shared" si="6"/>
        <v>0.21202497492704017</v>
      </c>
      <c r="G19" s="29">
        <f t="shared" si="7"/>
        <v>0.22470282771445682</v>
      </c>
      <c r="H19" s="29">
        <f t="shared" si="8"/>
        <v>0.17849854687043371</v>
      </c>
      <c r="I19" s="29">
        <f t="shared" si="9"/>
        <v>0.1736732804746694</v>
      </c>
      <c r="J19" s="29">
        <f t="shared" si="10"/>
        <v>0.16907982970683957</v>
      </c>
      <c r="K19" s="29">
        <f t="shared" si="11"/>
        <v>0.17986188581346868</v>
      </c>
      <c r="L19" s="29">
        <f t="shared" si="12"/>
        <v>0.17470602878739069</v>
      </c>
      <c r="M19" s="29">
        <f t="shared" si="13"/>
        <v>0.1721613436859448</v>
      </c>
      <c r="N19" s="29">
        <f t="shared" si="14"/>
        <v>0.18811720853530825</v>
      </c>
    </row>
    <row r="20" spans="1:14" x14ac:dyDescent="0.2">
      <c r="A20" s="14" t="s">
        <v>4</v>
      </c>
      <c r="B20" s="29">
        <f t="shared" si="2"/>
        <v>4.7453487103263262E-2</v>
      </c>
      <c r="C20" s="29">
        <f t="shared" si="3"/>
        <v>4.4561526393498231E-2</v>
      </c>
      <c r="D20" s="29">
        <f t="shared" si="4"/>
        <v>4.5392191531251729E-2</v>
      </c>
      <c r="E20" s="29">
        <f t="shared" si="5"/>
        <v>4.2322533731136536E-2</v>
      </c>
      <c r="F20" s="29">
        <f t="shared" si="6"/>
        <v>3.9787259393507995E-2</v>
      </c>
      <c r="G20" s="29">
        <f t="shared" si="7"/>
        <v>3.8478657232065942E-2</v>
      </c>
      <c r="H20" s="29">
        <f t="shared" si="8"/>
        <v>3.9082635666903585E-2</v>
      </c>
      <c r="I20" s="29">
        <f t="shared" si="9"/>
        <v>4.1539636022340461E-2</v>
      </c>
      <c r="J20" s="29">
        <f t="shared" si="10"/>
        <v>4.4470102357095025E-2</v>
      </c>
      <c r="K20" s="29">
        <f t="shared" si="11"/>
        <v>3.786782031667435E-2</v>
      </c>
      <c r="L20" s="29">
        <f t="shared" si="12"/>
        <v>3.9292156924928393E-2</v>
      </c>
      <c r="M20" s="29">
        <f t="shared" si="13"/>
        <v>3.2121821652249333E-2</v>
      </c>
      <c r="N20" s="29">
        <f t="shared" si="14"/>
        <v>4.0678101209009949E-2</v>
      </c>
    </row>
    <row r="21" spans="1:14" ht="10.8" thickBot="1" x14ac:dyDescent="0.25">
      <c r="A21" s="45" t="s">
        <v>48</v>
      </c>
      <c r="B21" s="31">
        <f t="shared" ref="B21:J21" si="15">SUM(B13:B20)</f>
        <v>1</v>
      </c>
      <c r="C21" s="31">
        <f t="shared" si="15"/>
        <v>1</v>
      </c>
      <c r="D21" s="31">
        <f t="shared" si="15"/>
        <v>1</v>
      </c>
      <c r="E21" s="31">
        <f t="shared" si="15"/>
        <v>1.0000000000000002</v>
      </c>
      <c r="F21" s="31">
        <f t="shared" si="15"/>
        <v>0.99999999999999989</v>
      </c>
      <c r="G21" s="31">
        <f t="shared" si="15"/>
        <v>0.99999999999999989</v>
      </c>
      <c r="H21" s="31">
        <f t="shared" si="15"/>
        <v>1.0000000000000002</v>
      </c>
      <c r="I21" s="31">
        <f t="shared" si="15"/>
        <v>1.0000000000000002</v>
      </c>
      <c r="J21" s="31">
        <f t="shared" si="15"/>
        <v>0.99999999999999978</v>
      </c>
      <c r="K21" s="31">
        <f>SUM(K13:K20)</f>
        <v>0.99999999999999989</v>
      </c>
      <c r="L21" s="31">
        <f>SUM(L13:L20)</f>
        <v>0.99999999999999989</v>
      </c>
      <c r="M21" s="31">
        <f>SUM(M13:M20)</f>
        <v>0.99999999999999978</v>
      </c>
      <c r="N21" s="31">
        <f>SUM(N13:N20)</f>
        <v>1</v>
      </c>
    </row>
    <row r="22" spans="1:14" s="9" customFormat="1" x14ac:dyDescent="0.2">
      <c r="A22" s="34" t="s">
        <v>23</v>
      </c>
      <c r="B22" s="35">
        <f t="shared" ref="B22:N22" si="16">B11/B32</f>
        <v>382.36547963683535</v>
      </c>
      <c r="C22" s="35">
        <f t="shared" si="16"/>
        <v>382.04406707988181</v>
      </c>
      <c r="D22" s="35">
        <f t="shared" si="16"/>
        <v>381.92716317792576</v>
      </c>
      <c r="E22" s="35">
        <f t="shared" si="16"/>
        <v>382.19415444821283</v>
      </c>
      <c r="F22" s="35">
        <f t="shared" si="16"/>
        <v>382.16834635653282</v>
      </c>
      <c r="G22" s="35">
        <f t="shared" si="16"/>
        <v>382.53619263991362</v>
      </c>
      <c r="H22" s="35">
        <f t="shared" si="16"/>
        <v>382.40030363563721</v>
      </c>
      <c r="I22" s="35">
        <f t="shared" si="16"/>
        <v>381.49445625546804</v>
      </c>
      <c r="J22" s="35">
        <f t="shared" si="16"/>
        <v>382.02190717707208</v>
      </c>
      <c r="K22" s="35">
        <f t="shared" si="16"/>
        <v>382.04975094339625</v>
      </c>
      <c r="L22" s="35">
        <f t="shared" si="16"/>
        <v>381.48296713192258</v>
      </c>
      <c r="M22" s="35">
        <f t="shared" si="16"/>
        <v>382.39687794497644</v>
      </c>
      <c r="N22" s="35">
        <f t="shared" si="16"/>
        <v>382.08768464215717</v>
      </c>
    </row>
    <row r="23" spans="1:14" x14ac:dyDescent="0.2">
      <c r="A23" s="16" t="s">
        <v>25</v>
      </c>
      <c r="B23" s="12" t="s">
        <v>36</v>
      </c>
      <c r="C23" s="12" t="s">
        <v>37</v>
      </c>
      <c r="D23" s="12" t="s">
        <v>38</v>
      </c>
      <c r="E23" s="12" t="s">
        <v>39</v>
      </c>
      <c r="F23" s="12" t="s">
        <v>40</v>
      </c>
      <c r="G23" s="12" t="s">
        <v>41</v>
      </c>
      <c r="H23" s="12" t="s">
        <v>42</v>
      </c>
      <c r="I23" s="12" t="s">
        <v>43</v>
      </c>
      <c r="J23" s="12" t="s">
        <v>44</v>
      </c>
      <c r="K23" s="12" t="s">
        <v>45</v>
      </c>
      <c r="L23" s="12" t="s">
        <v>46</v>
      </c>
      <c r="M23" s="12" t="s">
        <v>47</v>
      </c>
      <c r="N23" s="12" t="s">
        <v>0</v>
      </c>
    </row>
    <row r="24" spans="1:14" x14ac:dyDescent="0.2">
      <c r="A24" s="14" t="s">
        <v>17</v>
      </c>
      <c r="B24" s="17">
        <v>64</v>
      </c>
      <c r="C24" s="17">
        <v>32</v>
      </c>
      <c r="D24" s="17">
        <v>28</v>
      </c>
      <c r="E24" s="17">
        <v>30</v>
      </c>
      <c r="F24" s="17">
        <v>30</v>
      </c>
      <c r="G24" s="17">
        <v>30</v>
      </c>
      <c r="H24" s="17">
        <v>67</v>
      </c>
      <c r="I24" s="17">
        <v>16</v>
      </c>
      <c r="J24" s="17">
        <v>27</v>
      </c>
      <c r="K24" s="17">
        <v>31</v>
      </c>
      <c r="L24" s="17">
        <v>36</v>
      </c>
      <c r="M24" s="17">
        <v>14</v>
      </c>
      <c r="N24" s="17">
        <f t="shared" ref="N24:N31" si="17">SUM(B24:M24)</f>
        <v>405</v>
      </c>
    </row>
    <row r="25" spans="1:14" x14ac:dyDescent="0.2">
      <c r="A25" s="14" t="s">
        <v>18</v>
      </c>
      <c r="B25" s="17">
        <v>2815</v>
      </c>
      <c r="C25" s="17">
        <v>2521</v>
      </c>
      <c r="D25" s="17">
        <v>2909</v>
      </c>
      <c r="E25" s="17">
        <v>2517</v>
      </c>
      <c r="F25" s="17">
        <v>2848</v>
      </c>
      <c r="G25" s="17">
        <v>2790</v>
      </c>
      <c r="H25" s="17">
        <v>3308</v>
      </c>
      <c r="I25" s="17">
        <v>2889</v>
      </c>
      <c r="J25" s="17">
        <v>3293</v>
      </c>
      <c r="K25" s="17">
        <v>3044</v>
      </c>
      <c r="L25" s="17">
        <v>2792</v>
      </c>
      <c r="M25" s="17">
        <v>2929</v>
      </c>
      <c r="N25" s="17">
        <f t="shared" si="17"/>
        <v>34655</v>
      </c>
    </row>
    <row r="26" spans="1:14" x14ac:dyDescent="0.2">
      <c r="A26" s="14" t="s">
        <v>19</v>
      </c>
      <c r="B26" s="17">
        <v>2518</v>
      </c>
      <c r="C26" s="17">
        <v>2074</v>
      </c>
      <c r="D26" s="17">
        <v>2643</v>
      </c>
      <c r="E26" s="17">
        <v>2181</v>
      </c>
      <c r="F26" s="17">
        <v>2693</v>
      </c>
      <c r="G26" s="17">
        <v>2322</v>
      </c>
      <c r="H26" s="17">
        <v>2673</v>
      </c>
      <c r="I26" s="17">
        <v>2474</v>
      </c>
      <c r="J26" s="17">
        <v>2607</v>
      </c>
      <c r="K26" s="17">
        <v>2736</v>
      </c>
      <c r="L26" s="17">
        <v>2311</v>
      </c>
      <c r="M26" s="17">
        <v>2698</v>
      </c>
      <c r="N26" s="17">
        <f t="shared" si="17"/>
        <v>29930</v>
      </c>
    </row>
    <row r="27" spans="1:14" x14ac:dyDescent="0.2">
      <c r="A27" s="14" t="s">
        <v>1</v>
      </c>
      <c r="B27" s="17">
        <v>7891</v>
      </c>
      <c r="C27" s="17">
        <v>6968</v>
      </c>
      <c r="D27" s="17">
        <v>8169</v>
      </c>
      <c r="E27" s="17">
        <v>7620</v>
      </c>
      <c r="F27" s="17">
        <v>8647</v>
      </c>
      <c r="G27" s="17">
        <v>8862</v>
      </c>
      <c r="H27" s="17">
        <v>11163</v>
      </c>
      <c r="I27" s="17">
        <v>10358</v>
      </c>
      <c r="J27" s="17">
        <v>11370</v>
      </c>
      <c r="K27" s="17">
        <v>12174</v>
      </c>
      <c r="L27" s="17">
        <v>11507</v>
      </c>
      <c r="M27" s="17">
        <v>12408</v>
      </c>
      <c r="N27" s="17">
        <f t="shared" si="17"/>
        <v>117137</v>
      </c>
    </row>
    <row r="28" spans="1:14" x14ac:dyDescent="0.2">
      <c r="A28" s="14" t="s">
        <v>2</v>
      </c>
      <c r="B28" s="17">
        <v>1521</v>
      </c>
      <c r="C28" s="17">
        <v>1543</v>
      </c>
      <c r="D28" s="17">
        <v>2192</v>
      </c>
      <c r="E28" s="17">
        <v>2170</v>
      </c>
      <c r="F28" s="17">
        <v>2340</v>
      </c>
      <c r="G28" s="17">
        <v>2469</v>
      </c>
      <c r="H28" s="17">
        <v>2451</v>
      </c>
      <c r="I28" s="17">
        <v>2270</v>
      </c>
      <c r="J28" s="17">
        <v>2312</v>
      </c>
      <c r="K28" s="17">
        <v>2838</v>
      </c>
      <c r="L28" s="17">
        <v>2634</v>
      </c>
      <c r="M28" s="17">
        <v>2977</v>
      </c>
      <c r="N28" s="17">
        <f t="shared" si="17"/>
        <v>27717</v>
      </c>
    </row>
    <row r="29" spans="1:14" x14ac:dyDescent="0.2">
      <c r="A29" s="14" t="s">
        <v>20</v>
      </c>
      <c r="B29" s="17">
        <v>4</v>
      </c>
      <c r="C29" s="17">
        <v>11</v>
      </c>
      <c r="D29" s="17">
        <v>7</v>
      </c>
      <c r="E29" s="17">
        <v>8</v>
      </c>
      <c r="F29" s="17">
        <v>2</v>
      </c>
      <c r="G29" s="17">
        <v>9</v>
      </c>
      <c r="H29" s="17">
        <v>6</v>
      </c>
      <c r="I29" s="17">
        <v>6</v>
      </c>
      <c r="J29" s="17">
        <v>3</v>
      </c>
      <c r="K29" s="17">
        <v>4</v>
      </c>
      <c r="L29" s="17">
        <v>0</v>
      </c>
      <c r="M29" s="17">
        <v>3</v>
      </c>
      <c r="N29" s="17">
        <f t="shared" si="17"/>
        <v>63</v>
      </c>
    </row>
    <row r="30" spans="1:14" x14ac:dyDescent="0.2">
      <c r="A30" s="14" t="s">
        <v>3</v>
      </c>
      <c r="B30" s="17">
        <v>3498</v>
      </c>
      <c r="C30" s="17">
        <v>3297</v>
      </c>
      <c r="D30" s="17">
        <v>4056</v>
      </c>
      <c r="E30" s="17">
        <v>3773</v>
      </c>
      <c r="F30" s="17">
        <v>4519</v>
      </c>
      <c r="G30" s="17">
        <v>4837</v>
      </c>
      <c r="H30" s="17">
        <v>4327</v>
      </c>
      <c r="I30" s="17">
        <v>3839</v>
      </c>
      <c r="J30" s="17">
        <v>4061</v>
      </c>
      <c r="K30" s="17">
        <v>4608</v>
      </c>
      <c r="L30" s="17">
        <v>4128</v>
      </c>
      <c r="M30" s="17">
        <v>4385</v>
      </c>
      <c r="N30" s="17">
        <f t="shared" si="17"/>
        <v>49328</v>
      </c>
    </row>
    <row r="31" spans="1:14" x14ac:dyDescent="0.2">
      <c r="A31" s="14" t="s">
        <v>4</v>
      </c>
      <c r="B31" s="17">
        <v>964</v>
      </c>
      <c r="C31" s="17">
        <v>817</v>
      </c>
      <c r="D31" s="17">
        <v>1016</v>
      </c>
      <c r="E31" s="17">
        <v>866</v>
      </c>
      <c r="F31" s="17">
        <v>933</v>
      </c>
      <c r="G31" s="17">
        <v>909</v>
      </c>
      <c r="H31" s="17">
        <v>1035</v>
      </c>
      <c r="I31" s="17">
        <v>1008</v>
      </c>
      <c r="J31" s="17">
        <v>1170</v>
      </c>
      <c r="K31" s="17">
        <v>1065</v>
      </c>
      <c r="L31" s="17">
        <v>1023</v>
      </c>
      <c r="M31" s="17">
        <v>902</v>
      </c>
      <c r="N31" s="17">
        <f t="shared" si="17"/>
        <v>11708</v>
      </c>
    </row>
    <row r="32" spans="1:14" x14ac:dyDescent="0.2">
      <c r="A32" s="16" t="s">
        <v>13</v>
      </c>
      <c r="B32" s="17">
        <f t="shared" ref="B32:N32" si="18">SUM(B24:B31)</f>
        <v>19275</v>
      </c>
      <c r="C32" s="17">
        <f t="shared" si="18"/>
        <v>17263</v>
      </c>
      <c r="D32" s="17">
        <f t="shared" si="18"/>
        <v>21020</v>
      </c>
      <c r="E32" s="17">
        <f t="shared" si="18"/>
        <v>19165</v>
      </c>
      <c r="F32" s="17">
        <f t="shared" si="18"/>
        <v>22012</v>
      </c>
      <c r="G32" s="17">
        <f t="shared" si="18"/>
        <v>22228</v>
      </c>
      <c r="H32" s="17">
        <f t="shared" si="18"/>
        <v>25030</v>
      </c>
      <c r="I32" s="17">
        <f t="shared" si="18"/>
        <v>22860</v>
      </c>
      <c r="J32" s="17">
        <f t="shared" si="18"/>
        <v>24843</v>
      </c>
      <c r="K32" s="17">
        <f t="shared" si="18"/>
        <v>26500</v>
      </c>
      <c r="L32" s="17">
        <f t="shared" si="18"/>
        <v>24431</v>
      </c>
      <c r="M32" s="17">
        <f t="shared" si="18"/>
        <v>26316</v>
      </c>
      <c r="N32" s="17">
        <f t="shared" si="18"/>
        <v>270943</v>
      </c>
    </row>
    <row r="33" spans="1:14" x14ac:dyDescent="0.2">
      <c r="A33" s="28" t="s">
        <v>15</v>
      </c>
      <c r="B33" s="12" t="s">
        <v>36</v>
      </c>
      <c r="C33" s="12" t="s">
        <v>37</v>
      </c>
      <c r="D33" s="12" t="s">
        <v>38</v>
      </c>
      <c r="E33" s="12" t="s">
        <v>39</v>
      </c>
      <c r="F33" s="12" t="s">
        <v>40</v>
      </c>
      <c r="G33" s="12" t="s">
        <v>41</v>
      </c>
      <c r="H33" s="12" t="s">
        <v>42</v>
      </c>
      <c r="I33" s="12" t="s">
        <v>43</v>
      </c>
      <c r="J33" s="12" t="s">
        <v>44</v>
      </c>
      <c r="K33" s="12" t="s">
        <v>45</v>
      </c>
      <c r="L33" s="12" t="s">
        <v>46</v>
      </c>
      <c r="M33" s="12" t="s">
        <v>47</v>
      </c>
      <c r="N33" s="12" t="s">
        <v>0</v>
      </c>
    </row>
    <row r="34" spans="1:14" x14ac:dyDescent="0.2">
      <c r="A34" s="14" t="s">
        <v>17</v>
      </c>
      <c r="B34" s="29">
        <f t="shared" ref="B34:B41" si="19">B24/$B$32</f>
        <v>3.3203631647211415E-3</v>
      </c>
      <c r="C34" s="29">
        <f t="shared" ref="C34:C41" si="20">C24/$C$32</f>
        <v>1.8536754909343684E-3</v>
      </c>
      <c r="D34" s="29">
        <f t="shared" ref="D34:D41" si="21">D24/$D$32</f>
        <v>1.3320647002854425E-3</v>
      </c>
      <c r="E34" s="29">
        <f t="shared" ref="E34:E41" si="22">E24/$E$32</f>
        <v>1.5653535090007827E-3</v>
      </c>
      <c r="F34" s="29">
        <f t="shared" ref="F34:F41" si="23">F24/$F$32</f>
        <v>1.3628929674722879E-3</v>
      </c>
      <c r="G34" s="29">
        <f t="shared" ref="G34:G41" si="24">G24/$G$32</f>
        <v>1.3496490912362786E-3</v>
      </c>
      <c r="H34" s="29">
        <f t="shared" ref="H34:H41" si="25">H24/$H$32</f>
        <v>2.6767878545745105E-3</v>
      </c>
      <c r="I34" s="29">
        <f t="shared" ref="I34:I41" si="26">I24/$I$32</f>
        <v>6.9991251093613294E-4</v>
      </c>
      <c r="J34" s="29">
        <f t="shared" ref="J34:J41" si="27">J24/$J$32</f>
        <v>1.0868252626494385E-3</v>
      </c>
      <c r="K34" s="29">
        <f t="shared" ref="K34:K41" si="28">K24/$K$32</f>
        <v>1.169811320754717E-3</v>
      </c>
      <c r="L34" s="29">
        <f t="shared" ref="L34:L41" si="29">L24/$L$32</f>
        <v>1.4735377184724326E-3</v>
      </c>
      <c r="M34" s="29">
        <f t="shared" ref="M34:M41" si="30">M24/$M$32</f>
        <v>5.3199574403404776E-4</v>
      </c>
      <c r="N34" s="29">
        <f t="shared" ref="N34:N41" si="31">N24/$N$32</f>
        <v>1.494779344733025E-3</v>
      </c>
    </row>
    <row r="35" spans="1:14" x14ac:dyDescent="0.2">
      <c r="A35" s="14" t="s">
        <v>18</v>
      </c>
      <c r="B35" s="29">
        <f t="shared" si="19"/>
        <v>0.14604409857328146</v>
      </c>
      <c r="C35" s="29">
        <f t="shared" si="20"/>
        <v>0.1460348722701732</v>
      </c>
      <c r="D35" s="29">
        <f t="shared" si="21"/>
        <v>0.13839200761179829</v>
      </c>
      <c r="E35" s="29">
        <f t="shared" si="22"/>
        <v>0.13133315940516566</v>
      </c>
      <c r="F35" s="29">
        <f t="shared" si="23"/>
        <v>0.12938397237870253</v>
      </c>
      <c r="G35" s="29">
        <f t="shared" si="24"/>
        <v>0.12551736548497391</v>
      </c>
      <c r="H35" s="29">
        <f t="shared" si="25"/>
        <v>0.13216140631242509</v>
      </c>
      <c r="I35" s="29">
        <f t="shared" si="26"/>
        <v>0.12637795275590552</v>
      </c>
      <c r="J35" s="29">
        <f t="shared" si="27"/>
        <v>0.13255242925572597</v>
      </c>
      <c r="K35" s="29">
        <f t="shared" si="28"/>
        <v>0.11486792452830188</v>
      </c>
      <c r="L35" s="29">
        <f t="shared" si="29"/>
        <v>0.11428103638819533</v>
      </c>
      <c r="M35" s="29">
        <f t="shared" si="30"/>
        <v>0.11130110959112327</v>
      </c>
      <c r="N35" s="29">
        <f t="shared" si="31"/>
        <v>0.1279051313375876</v>
      </c>
    </row>
    <row r="36" spans="1:14" x14ac:dyDescent="0.2">
      <c r="A36" s="14" t="s">
        <v>19</v>
      </c>
      <c r="B36" s="29">
        <f t="shared" si="19"/>
        <v>0.13063553826199742</v>
      </c>
      <c r="C36" s="29">
        <f t="shared" si="20"/>
        <v>0.12014134275618374</v>
      </c>
      <c r="D36" s="29">
        <f t="shared" si="21"/>
        <v>0.12573739295908659</v>
      </c>
      <c r="E36" s="29">
        <f t="shared" si="22"/>
        <v>0.1138012001043569</v>
      </c>
      <c r="F36" s="29">
        <f t="shared" si="23"/>
        <v>0.12234235871342904</v>
      </c>
      <c r="G36" s="29">
        <f t="shared" si="24"/>
        <v>0.10446283966168796</v>
      </c>
      <c r="H36" s="29">
        <f t="shared" si="25"/>
        <v>0.10679184978026368</v>
      </c>
      <c r="I36" s="29">
        <f t="shared" si="26"/>
        <v>0.10822397200349956</v>
      </c>
      <c r="J36" s="29">
        <f t="shared" si="27"/>
        <v>0.10493901702692912</v>
      </c>
      <c r="K36" s="29">
        <f t="shared" si="28"/>
        <v>0.10324528301886793</v>
      </c>
      <c r="L36" s="29">
        <f t="shared" si="29"/>
        <v>9.4592935205271997E-2</v>
      </c>
      <c r="M36" s="29">
        <f t="shared" si="30"/>
        <v>0.10252317981456148</v>
      </c>
      <c r="N36" s="29">
        <f t="shared" si="31"/>
        <v>0.11046603898236898</v>
      </c>
    </row>
    <row r="37" spans="1:14" x14ac:dyDescent="0.2">
      <c r="A37" s="14" t="s">
        <v>1</v>
      </c>
      <c r="B37" s="29">
        <f t="shared" si="19"/>
        <v>0.40939040207522698</v>
      </c>
      <c r="C37" s="29">
        <f t="shared" si="20"/>
        <v>0.40363783815095872</v>
      </c>
      <c r="D37" s="29">
        <f t="shared" si="21"/>
        <v>0.38862987630827783</v>
      </c>
      <c r="E37" s="29">
        <f t="shared" si="22"/>
        <v>0.39759979128619882</v>
      </c>
      <c r="F37" s="29">
        <f t="shared" si="23"/>
        <v>0.39283118299109576</v>
      </c>
      <c r="G37" s="29">
        <f t="shared" si="24"/>
        <v>0.3986863415511967</v>
      </c>
      <c r="H37" s="29">
        <f t="shared" si="25"/>
        <v>0.44598481821813823</v>
      </c>
      <c r="I37" s="29">
        <f t="shared" si="26"/>
        <v>0.45310586176727907</v>
      </c>
      <c r="J37" s="29">
        <f t="shared" si="27"/>
        <v>0.45767419393793018</v>
      </c>
      <c r="K37" s="29">
        <f t="shared" si="28"/>
        <v>0.45939622641509437</v>
      </c>
      <c r="L37" s="29">
        <f t="shared" si="29"/>
        <v>0.4709999590683967</v>
      </c>
      <c r="M37" s="29">
        <f t="shared" si="30"/>
        <v>0.47150022799817604</v>
      </c>
      <c r="N37" s="29">
        <f t="shared" si="31"/>
        <v>0.43233078544195641</v>
      </c>
    </row>
    <row r="38" spans="1:14" x14ac:dyDescent="0.2">
      <c r="A38" s="14" t="s">
        <v>2</v>
      </c>
      <c r="B38" s="29">
        <f t="shared" si="19"/>
        <v>7.891050583657587E-2</v>
      </c>
      <c r="C38" s="29">
        <f t="shared" si="20"/>
        <v>8.9381915078491567E-2</v>
      </c>
      <c r="D38" s="29">
        <f t="shared" si="21"/>
        <v>0.10428163653663178</v>
      </c>
      <c r="E38" s="29">
        <f t="shared" si="22"/>
        <v>0.11322723715105662</v>
      </c>
      <c r="F38" s="29">
        <f t="shared" si="23"/>
        <v>0.10630565146283845</v>
      </c>
      <c r="G38" s="29">
        <f t="shared" si="24"/>
        <v>0.11107612020874573</v>
      </c>
      <c r="H38" s="29">
        <f t="shared" si="25"/>
        <v>9.7922493008389927E-2</v>
      </c>
      <c r="I38" s="29">
        <f t="shared" si="26"/>
        <v>9.9300087489063868E-2</v>
      </c>
      <c r="J38" s="29">
        <f t="shared" si="27"/>
        <v>9.306444471279636E-2</v>
      </c>
      <c r="K38" s="29">
        <f t="shared" si="28"/>
        <v>0.1070943396226415</v>
      </c>
      <c r="L38" s="29">
        <f t="shared" si="29"/>
        <v>0.10781384306823298</v>
      </c>
      <c r="M38" s="29">
        <f t="shared" si="30"/>
        <v>0.11312509499924001</v>
      </c>
      <c r="N38" s="29">
        <f t="shared" si="31"/>
        <v>0.10229826937769199</v>
      </c>
    </row>
    <row r="39" spans="1:14" x14ac:dyDescent="0.2">
      <c r="A39" s="14" t="s">
        <v>20</v>
      </c>
      <c r="B39" s="29">
        <f t="shared" si="19"/>
        <v>2.0752269779507134E-4</v>
      </c>
      <c r="C39" s="29">
        <f t="shared" si="20"/>
        <v>6.372009500086891E-4</v>
      </c>
      <c r="D39" s="29">
        <f t="shared" si="21"/>
        <v>3.3301617507136062E-4</v>
      </c>
      <c r="E39" s="29">
        <f t="shared" si="22"/>
        <v>4.1742760240020871E-4</v>
      </c>
      <c r="F39" s="29">
        <f t="shared" si="23"/>
        <v>9.0859531164819192E-5</v>
      </c>
      <c r="G39" s="29">
        <f t="shared" si="24"/>
        <v>4.0489472737088357E-4</v>
      </c>
      <c r="H39" s="29">
        <f t="shared" si="25"/>
        <v>2.3971234518577707E-4</v>
      </c>
      <c r="I39" s="29">
        <f t="shared" si="26"/>
        <v>2.6246719160104987E-4</v>
      </c>
      <c r="J39" s="29">
        <f t="shared" si="27"/>
        <v>1.2075836251660427E-4</v>
      </c>
      <c r="K39" s="29">
        <f t="shared" si="28"/>
        <v>1.509433962264151E-4</v>
      </c>
      <c r="L39" s="29">
        <f t="shared" si="29"/>
        <v>0</v>
      </c>
      <c r="M39" s="29">
        <f t="shared" si="30"/>
        <v>1.1399908800729594E-4</v>
      </c>
      <c r="N39" s="29">
        <f t="shared" si="31"/>
        <v>2.32521231402915E-4</v>
      </c>
    </row>
    <row r="40" spans="1:14" x14ac:dyDescent="0.2">
      <c r="A40" s="14" t="s">
        <v>3</v>
      </c>
      <c r="B40" s="29">
        <f t="shared" si="19"/>
        <v>0.18147859922178988</v>
      </c>
      <c r="C40" s="29">
        <f t="shared" si="20"/>
        <v>0.19098650292533165</v>
      </c>
      <c r="D40" s="29">
        <f t="shared" si="21"/>
        <v>0.19295908658420552</v>
      </c>
      <c r="E40" s="29">
        <f t="shared" si="22"/>
        <v>0.19686929298199843</v>
      </c>
      <c r="F40" s="29">
        <f t="shared" si="23"/>
        <v>0.20529711066690895</v>
      </c>
      <c r="G40" s="29">
        <f t="shared" si="24"/>
        <v>0.21760842181032933</v>
      </c>
      <c r="H40" s="29">
        <f t="shared" si="25"/>
        <v>0.17287255293647621</v>
      </c>
      <c r="I40" s="29">
        <f t="shared" si="26"/>
        <v>0.1679352580927384</v>
      </c>
      <c r="J40" s="29">
        <f t="shared" si="27"/>
        <v>0.16346657005997664</v>
      </c>
      <c r="K40" s="29">
        <f t="shared" si="28"/>
        <v>0.1738867924528302</v>
      </c>
      <c r="L40" s="29">
        <f t="shared" si="29"/>
        <v>0.16896565838483893</v>
      </c>
      <c r="M40" s="29">
        <f t="shared" si="30"/>
        <v>0.16662866697066422</v>
      </c>
      <c r="N40" s="29">
        <f t="shared" si="31"/>
        <v>0.18206043337528557</v>
      </c>
    </row>
    <row r="41" spans="1:14" x14ac:dyDescent="0.2">
      <c r="A41" s="14" t="s">
        <v>4</v>
      </c>
      <c r="B41" s="29">
        <f t="shared" si="19"/>
        <v>5.0012970168612191E-2</v>
      </c>
      <c r="C41" s="29">
        <f t="shared" si="20"/>
        <v>4.7326652377918089E-2</v>
      </c>
      <c r="D41" s="29">
        <f t="shared" si="21"/>
        <v>4.8334919124643196E-2</v>
      </c>
      <c r="E41" s="29">
        <f t="shared" si="22"/>
        <v>4.5186537959822595E-2</v>
      </c>
      <c r="F41" s="29">
        <f t="shared" si="23"/>
        <v>4.2385971288388155E-2</v>
      </c>
      <c r="G41" s="29">
        <f t="shared" si="24"/>
        <v>4.0894367464459243E-2</v>
      </c>
      <c r="H41" s="29">
        <f t="shared" si="25"/>
        <v>4.1350379544546546E-2</v>
      </c>
      <c r="I41" s="29">
        <f t="shared" si="26"/>
        <v>4.4094488188976377E-2</v>
      </c>
      <c r="J41" s="29">
        <f t="shared" si="27"/>
        <v>4.709576138147567E-2</v>
      </c>
      <c r="K41" s="29">
        <f t="shared" si="28"/>
        <v>4.0188679245283021E-2</v>
      </c>
      <c r="L41" s="29">
        <f t="shared" si="29"/>
        <v>4.1873030166591628E-2</v>
      </c>
      <c r="M41" s="29">
        <f t="shared" si="30"/>
        <v>3.4275725794193648E-2</v>
      </c>
      <c r="N41" s="29">
        <f t="shared" si="31"/>
        <v>4.3212040908973473E-2</v>
      </c>
    </row>
    <row r="42" spans="1:14" x14ac:dyDescent="0.2">
      <c r="A42" s="14" t="s">
        <v>48</v>
      </c>
      <c r="B42" s="29">
        <f t="shared" ref="B42:J42" si="32">SUM(B34:B41)</f>
        <v>1.0000000000000002</v>
      </c>
      <c r="C42" s="29">
        <f t="shared" si="32"/>
        <v>1</v>
      </c>
      <c r="D42" s="29">
        <f t="shared" si="32"/>
        <v>1</v>
      </c>
      <c r="E42" s="29">
        <f t="shared" si="32"/>
        <v>1</v>
      </c>
      <c r="F42" s="29">
        <f t="shared" si="32"/>
        <v>1</v>
      </c>
      <c r="G42" s="29">
        <f t="shared" si="32"/>
        <v>1</v>
      </c>
      <c r="H42" s="29">
        <f t="shared" si="32"/>
        <v>1</v>
      </c>
      <c r="I42" s="29">
        <f t="shared" si="32"/>
        <v>1</v>
      </c>
      <c r="J42" s="29">
        <f t="shared" si="32"/>
        <v>1</v>
      </c>
      <c r="K42" s="29">
        <f>SUM(K34:K41)</f>
        <v>1</v>
      </c>
      <c r="L42" s="29">
        <f>SUM(L34:L41)</f>
        <v>0.99999999999999989</v>
      </c>
      <c r="M42" s="29">
        <f>SUM(M34:M41)</f>
        <v>1</v>
      </c>
      <c r="N42" s="29">
        <f>SUM(N34:N41)</f>
        <v>0.99999999999999989</v>
      </c>
    </row>
    <row r="43" spans="1:14" x14ac:dyDescent="0.2">
      <c r="A43" s="16" t="s">
        <v>23</v>
      </c>
      <c r="B43" s="12" t="s">
        <v>36</v>
      </c>
      <c r="C43" s="12" t="s">
        <v>37</v>
      </c>
      <c r="D43" s="12" t="s">
        <v>38</v>
      </c>
      <c r="E43" s="12" t="s">
        <v>39</v>
      </c>
      <c r="F43" s="12" t="s">
        <v>40</v>
      </c>
      <c r="G43" s="12" t="s">
        <v>41</v>
      </c>
      <c r="H43" s="12" t="s">
        <v>42</v>
      </c>
      <c r="I43" s="12" t="s">
        <v>43</v>
      </c>
      <c r="J43" s="12" t="s">
        <v>44</v>
      </c>
      <c r="K43" s="12" t="s">
        <v>45</v>
      </c>
      <c r="L43" s="12" t="s">
        <v>46</v>
      </c>
      <c r="M43" s="12" t="s">
        <v>47</v>
      </c>
      <c r="N43" s="12" t="s">
        <v>0</v>
      </c>
    </row>
    <row r="44" spans="1:14" x14ac:dyDescent="0.2">
      <c r="A44" s="14" t="s">
        <v>17</v>
      </c>
      <c r="B44" s="38">
        <f t="shared" ref="B44:N44" si="33">B3/B24</f>
        <v>336.38</v>
      </c>
      <c r="C44" s="38">
        <f t="shared" si="33"/>
        <v>336.38</v>
      </c>
      <c r="D44" s="38">
        <f t="shared" si="33"/>
        <v>336.38</v>
      </c>
      <c r="E44" s="38">
        <f t="shared" si="33"/>
        <v>336.38</v>
      </c>
      <c r="F44" s="38">
        <f t="shared" si="33"/>
        <v>336.38</v>
      </c>
      <c r="G44" s="38">
        <f t="shared" si="33"/>
        <v>336.38</v>
      </c>
      <c r="H44" s="38">
        <f t="shared" si="33"/>
        <v>336.38</v>
      </c>
      <c r="I44" s="38">
        <f t="shared" si="33"/>
        <v>334.08499999999998</v>
      </c>
      <c r="J44" s="38">
        <f t="shared" si="33"/>
        <v>333.65999999999997</v>
      </c>
      <c r="K44" s="38">
        <f t="shared" si="33"/>
        <v>335.78774193548389</v>
      </c>
      <c r="L44" s="38">
        <f t="shared" si="33"/>
        <v>333.32</v>
      </c>
      <c r="M44" s="38">
        <f t="shared" si="33"/>
        <v>331.13428571428574</v>
      </c>
      <c r="N44" s="38">
        <f t="shared" si="33"/>
        <v>335.60933333333332</v>
      </c>
    </row>
    <row r="45" spans="1:14" x14ac:dyDescent="0.2">
      <c r="A45" s="14" t="s">
        <v>18</v>
      </c>
      <c r="B45" s="38">
        <f t="shared" ref="B45:N45" si="34">B4/B25</f>
        <v>379.52463232682061</v>
      </c>
      <c r="C45" s="38">
        <f t="shared" si="34"/>
        <v>379.42838556128521</v>
      </c>
      <c r="D45" s="38">
        <f t="shared" si="34"/>
        <v>379.07865933310416</v>
      </c>
      <c r="E45" s="38">
        <f t="shared" si="34"/>
        <v>378.53045689312677</v>
      </c>
      <c r="F45" s="38">
        <f t="shared" si="34"/>
        <v>379.5044171348315</v>
      </c>
      <c r="G45" s="38">
        <f t="shared" si="34"/>
        <v>379.26945519713263</v>
      </c>
      <c r="H45" s="38">
        <f t="shared" si="34"/>
        <v>378.5794135429262</v>
      </c>
      <c r="I45" s="38">
        <f t="shared" si="34"/>
        <v>378.04152994115611</v>
      </c>
      <c r="J45" s="38">
        <f t="shared" si="34"/>
        <v>379.7302763437595</v>
      </c>
      <c r="K45" s="38">
        <f t="shared" si="34"/>
        <v>379.02106438896192</v>
      </c>
      <c r="L45" s="38">
        <f t="shared" si="34"/>
        <v>378.05060888252149</v>
      </c>
      <c r="M45" s="38">
        <f t="shared" si="34"/>
        <v>379.45672925913283</v>
      </c>
      <c r="N45" s="38">
        <f t="shared" si="34"/>
        <v>379.02273265041129</v>
      </c>
    </row>
    <row r="46" spans="1:14" x14ac:dyDescent="0.2">
      <c r="A46" s="14" t="s">
        <v>19</v>
      </c>
      <c r="B46" s="38">
        <f t="shared" ref="B46:N46" si="35">B5/B26</f>
        <v>384.19513899920571</v>
      </c>
      <c r="C46" s="38">
        <f t="shared" si="35"/>
        <v>382.65658630665382</v>
      </c>
      <c r="D46" s="38">
        <f t="shared" si="35"/>
        <v>383.79853197124481</v>
      </c>
      <c r="E46" s="38">
        <f t="shared" si="35"/>
        <v>383.67112333791835</v>
      </c>
      <c r="F46" s="38">
        <f t="shared" si="35"/>
        <v>382.62909766060159</v>
      </c>
      <c r="G46" s="38">
        <f t="shared" si="35"/>
        <v>383.89374677002587</v>
      </c>
      <c r="H46" s="38">
        <f t="shared" si="35"/>
        <v>385.49201646090535</v>
      </c>
      <c r="I46" s="38">
        <f t="shared" si="35"/>
        <v>382.84624090541632</v>
      </c>
      <c r="J46" s="38">
        <f t="shared" si="35"/>
        <v>383.38497890295361</v>
      </c>
      <c r="K46" s="38">
        <f t="shared" si="35"/>
        <v>383.73467836257311</v>
      </c>
      <c r="L46" s="38">
        <f t="shared" si="35"/>
        <v>383.73787970575506</v>
      </c>
      <c r="M46" s="38">
        <f t="shared" si="35"/>
        <v>382.91089696071163</v>
      </c>
      <c r="N46" s="38">
        <f t="shared" si="35"/>
        <v>383.5916177748079</v>
      </c>
    </row>
    <row r="47" spans="1:14" x14ac:dyDescent="0.2">
      <c r="A47" s="14" t="s">
        <v>1</v>
      </c>
      <c r="B47" s="38">
        <f t="shared" ref="B47:N47" si="36">B6/B27</f>
        <v>383.59313775186922</v>
      </c>
      <c r="C47" s="38">
        <f t="shared" si="36"/>
        <v>383.80209385763493</v>
      </c>
      <c r="D47" s="38">
        <f t="shared" si="36"/>
        <v>383.41311053984577</v>
      </c>
      <c r="E47" s="38">
        <f t="shared" si="36"/>
        <v>383.68469160104991</v>
      </c>
      <c r="F47" s="38">
        <f t="shared" si="36"/>
        <v>383.4029917890598</v>
      </c>
      <c r="G47" s="38">
        <f t="shared" si="36"/>
        <v>383.55200180546149</v>
      </c>
      <c r="H47" s="38">
        <f t="shared" si="36"/>
        <v>383.80034847263283</v>
      </c>
      <c r="I47" s="38">
        <f t="shared" si="36"/>
        <v>383.05766074531761</v>
      </c>
      <c r="J47" s="38">
        <f t="shared" si="36"/>
        <v>383.30451011433598</v>
      </c>
      <c r="K47" s="38">
        <f t="shared" si="36"/>
        <v>383.40382372268772</v>
      </c>
      <c r="L47" s="38">
        <f t="shared" si="36"/>
        <v>383.22760059094463</v>
      </c>
      <c r="M47" s="38">
        <f t="shared" si="36"/>
        <v>384.15598968407477</v>
      </c>
      <c r="N47" s="38">
        <f t="shared" si="36"/>
        <v>383.53023801190056</v>
      </c>
    </row>
    <row r="48" spans="1:14" x14ac:dyDescent="0.2">
      <c r="A48" s="14" t="s">
        <v>2</v>
      </c>
      <c r="B48" s="38">
        <f t="shared" ref="B48:N48" si="37">B7/B28</f>
        <v>365.95989480604868</v>
      </c>
      <c r="C48" s="38">
        <f t="shared" si="37"/>
        <v>365</v>
      </c>
      <c r="D48" s="38">
        <f t="shared" si="37"/>
        <v>365.8325729927007</v>
      </c>
      <c r="E48" s="38">
        <f t="shared" si="37"/>
        <v>366.68202764976957</v>
      </c>
      <c r="F48" s="38">
        <f t="shared" si="37"/>
        <v>366.09188034188037</v>
      </c>
      <c r="G48" s="38">
        <f t="shared" si="37"/>
        <v>365.88699878493316</v>
      </c>
      <c r="H48" s="38">
        <f t="shared" si="37"/>
        <v>366.0424316605467</v>
      </c>
      <c r="I48" s="38">
        <f t="shared" si="37"/>
        <v>365.48237885462555</v>
      </c>
      <c r="J48" s="38">
        <f t="shared" si="37"/>
        <v>365.78935986159172</v>
      </c>
      <c r="K48" s="38">
        <f t="shared" si="37"/>
        <v>365.3858350951374</v>
      </c>
      <c r="L48" s="38">
        <f t="shared" si="37"/>
        <v>365</v>
      </c>
      <c r="M48" s="38">
        <f t="shared" si="37"/>
        <v>366.34867316090026</v>
      </c>
      <c r="N48" s="38">
        <f t="shared" si="37"/>
        <v>365.80329761518203</v>
      </c>
    </row>
    <row r="49" spans="1:14" x14ac:dyDescent="0.2">
      <c r="A49" s="14" t="s">
        <v>20</v>
      </c>
      <c r="B49" s="38">
        <f t="shared" ref="B49:K49" si="38">B8/B29</f>
        <v>345.69</v>
      </c>
      <c r="C49" s="38">
        <f t="shared" si="38"/>
        <v>345.69</v>
      </c>
      <c r="D49" s="38">
        <f t="shared" si="38"/>
        <v>345.69</v>
      </c>
      <c r="E49" s="38">
        <f t="shared" si="38"/>
        <v>345.69</v>
      </c>
      <c r="F49" s="38">
        <f t="shared" si="38"/>
        <v>345.69</v>
      </c>
      <c r="G49" s="38">
        <f t="shared" si="38"/>
        <v>345.69</v>
      </c>
      <c r="H49" s="38">
        <f t="shared" si="38"/>
        <v>345.69</v>
      </c>
      <c r="I49" s="38">
        <f t="shared" si="38"/>
        <v>345.69</v>
      </c>
      <c r="J49" s="38">
        <f t="shared" si="38"/>
        <v>345.69</v>
      </c>
      <c r="K49" s="38">
        <f t="shared" si="38"/>
        <v>345.69</v>
      </c>
      <c r="L49" s="38" t="s">
        <v>51</v>
      </c>
      <c r="M49" s="38">
        <f t="shared" ref="M49:N51" si="39">M8/M29</f>
        <v>345.69</v>
      </c>
      <c r="N49" s="38">
        <f t="shared" si="39"/>
        <v>345.68999999999994</v>
      </c>
    </row>
    <row r="50" spans="1:14" x14ac:dyDescent="0.2">
      <c r="A50" s="14" t="s">
        <v>3</v>
      </c>
      <c r="B50" s="38">
        <f t="shared" ref="B50:K50" si="40">B9/B30</f>
        <v>393.97461406518011</v>
      </c>
      <c r="C50" s="38">
        <f t="shared" si="40"/>
        <v>394.01574158325747</v>
      </c>
      <c r="D50" s="38">
        <f t="shared" si="40"/>
        <v>394.65754437869822</v>
      </c>
      <c r="E50" s="38">
        <f t="shared" si="40"/>
        <v>395.69753511794329</v>
      </c>
      <c r="F50" s="38">
        <f t="shared" si="40"/>
        <v>394.69252046913033</v>
      </c>
      <c r="G50" s="38">
        <f t="shared" si="40"/>
        <v>395.00752532561501</v>
      </c>
      <c r="H50" s="38">
        <f t="shared" si="40"/>
        <v>394.84520452969724</v>
      </c>
      <c r="I50" s="38">
        <f t="shared" si="40"/>
        <v>394.52938265173225</v>
      </c>
      <c r="J50" s="38">
        <f t="shared" si="40"/>
        <v>395.14011327259294</v>
      </c>
      <c r="K50" s="38">
        <f t="shared" si="40"/>
        <v>395.177734375</v>
      </c>
      <c r="L50" s="38">
        <f>L9/L30</f>
        <v>394.44331395348837</v>
      </c>
      <c r="M50" s="38">
        <f t="shared" si="39"/>
        <v>395.09384264538198</v>
      </c>
      <c r="N50" s="38">
        <f t="shared" si="39"/>
        <v>394.79895394096656</v>
      </c>
    </row>
    <row r="51" spans="1:14" x14ac:dyDescent="0.2">
      <c r="A51" s="14" t="s">
        <v>4</v>
      </c>
      <c r="B51" s="38">
        <f t="shared" ref="B51:K51" si="41">B10/B31</f>
        <v>362.79739626556017</v>
      </c>
      <c r="C51" s="38">
        <f t="shared" si="41"/>
        <v>359.7226070991432</v>
      </c>
      <c r="D51" s="38">
        <f t="shared" si="41"/>
        <v>358.67466535433073</v>
      </c>
      <c r="E51" s="38">
        <f t="shared" si="41"/>
        <v>357.97</v>
      </c>
      <c r="F51" s="38">
        <f t="shared" si="41"/>
        <v>358.73735262593783</v>
      </c>
      <c r="G51" s="38">
        <f t="shared" si="41"/>
        <v>359.93903190319031</v>
      </c>
      <c r="H51" s="38">
        <f t="shared" si="41"/>
        <v>361.42864734299519</v>
      </c>
      <c r="I51" s="38">
        <f t="shared" si="41"/>
        <v>359.39051587301589</v>
      </c>
      <c r="J51" s="38">
        <f t="shared" si="41"/>
        <v>360.72361538461541</v>
      </c>
      <c r="K51" s="38">
        <f t="shared" si="41"/>
        <v>359.98673239436619</v>
      </c>
      <c r="L51" s="38">
        <f>L10/L31</f>
        <v>357.96999999999997</v>
      </c>
      <c r="M51" s="38">
        <f t="shared" si="39"/>
        <v>358.36686252771614</v>
      </c>
      <c r="N51" s="38">
        <f t="shared" si="39"/>
        <v>359.68218995558595</v>
      </c>
    </row>
  </sheetData>
  <pageMargins left="0.5" right="0.5" top="0.5" bottom="0.5" header="0.25" footer="0.25"/>
  <pageSetup scale="90" orientation="landscape" r:id="rId1"/>
  <headerFooter>
    <oddHeader>&amp;CHEARING AID PROCUREMENT DISTRIBUTION NOV 1 2012 THROUGH OCT 31 2013</oddHeader>
    <oddFooter>&amp;L&amp;8Nov 4 2013&amp;C&amp;8&amp;P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F7" sqref="F7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2">
      <c r="A2" s="11" t="s">
        <v>7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4" x14ac:dyDescent="0.2">
      <c r="A3" s="14" t="s">
        <v>4</v>
      </c>
      <c r="B3" s="15">
        <v>14912.04</v>
      </c>
      <c r="C3" s="15">
        <v>13556.4</v>
      </c>
      <c r="D3" s="15">
        <v>14460.16</v>
      </c>
      <c r="E3" s="15">
        <v>13104.52</v>
      </c>
      <c r="F3" s="15">
        <v>14008.28</v>
      </c>
      <c r="G3" s="15">
        <v>15815.8</v>
      </c>
      <c r="H3" s="15">
        <v>11297</v>
      </c>
      <c r="I3" s="15">
        <v>11297</v>
      </c>
      <c r="J3" s="15">
        <v>9037.6</v>
      </c>
      <c r="K3" s="15">
        <v>12200.76</v>
      </c>
      <c r="L3" s="15">
        <v>9489.48</v>
      </c>
      <c r="M3" s="15">
        <v>10393.24</v>
      </c>
      <c r="N3" s="15">
        <f t="shared" ref="N3" si="0">SUM(B3:M3)</f>
        <v>149572.28</v>
      </c>
    </row>
    <row r="4" spans="1:14" x14ac:dyDescent="0.2">
      <c r="A4" s="16" t="s">
        <v>11</v>
      </c>
      <c r="B4" s="15">
        <f t="shared" ref="B4:N4" si="1">SUM(B3:B3)</f>
        <v>14912.04</v>
      </c>
      <c r="C4" s="15">
        <f t="shared" si="1"/>
        <v>13556.4</v>
      </c>
      <c r="D4" s="15">
        <f t="shared" si="1"/>
        <v>14460.16</v>
      </c>
      <c r="E4" s="15">
        <f t="shared" si="1"/>
        <v>13104.52</v>
      </c>
      <c r="F4" s="15">
        <f t="shared" si="1"/>
        <v>14008.28</v>
      </c>
      <c r="G4" s="15">
        <f t="shared" si="1"/>
        <v>15815.8</v>
      </c>
      <c r="H4" s="15">
        <f t="shared" si="1"/>
        <v>11297</v>
      </c>
      <c r="I4" s="15">
        <f t="shared" si="1"/>
        <v>11297</v>
      </c>
      <c r="J4" s="15">
        <f t="shared" si="1"/>
        <v>9037.6</v>
      </c>
      <c r="K4" s="15">
        <f t="shared" si="1"/>
        <v>12200.76</v>
      </c>
      <c r="L4" s="15">
        <f t="shared" si="1"/>
        <v>9489.48</v>
      </c>
      <c r="M4" s="15">
        <f t="shared" si="1"/>
        <v>10393.24</v>
      </c>
      <c r="N4" s="15">
        <f t="shared" si="1"/>
        <v>149572.28</v>
      </c>
    </row>
    <row r="5" spans="1:14" x14ac:dyDescent="0.2">
      <c r="A5" s="28" t="s">
        <v>12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  <c r="H5" s="12" t="s">
        <v>42</v>
      </c>
      <c r="I5" s="12" t="s">
        <v>43</v>
      </c>
      <c r="J5" s="12" t="s">
        <v>44</v>
      </c>
      <c r="K5" s="12" t="s">
        <v>45</v>
      </c>
      <c r="L5" s="12" t="s">
        <v>46</v>
      </c>
      <c r="M5" s="12" t="s">
        <v>47</v>
      </c>
      <c r="N5" s="12" t="s">
        <v>0</v>
      </c>
    </row>
    <row r="6" spans="1:14" x14ac:dyDescent="0.2">
      <c r="A6" s="14" t="s">
        <v>4</v>
      </c>
      <c r="B6" s="29">
        <f>B3/$B$4</f>
        <v>1</v>
      </c>
      <c r="C6" s="29">
        <f>C3/$C$4</f>
        <v>1</v>
      </c>
      <c r="D6" s="29">
        <f>D3/$D$4</f>
        <v>1</v>
      </c>
      <c r="E6" s="29">
        <f>E3/$E$4</f>
        <v>1</v>
      </c>
      <c r="F6" s="29">
        <f>F3/$F$4</f>
        <v>1</v>
      </c>
      <c r="G6" s="29">
        <f>G3/$G$4</f>
        <v>1</v>
      </c>
      <c r="H6" s="29">
        <f>H3/$H$4</f>
        <v>1</v>
      </c>
      <c r="I6" s="29">
        <f>I3/$I$4</f>
        <v>1</v>
      </c>
      <c r="J6" s="29">
        <f>J3/$J$4</f>
        <v>1</v>
      </c>
      <c r="K6" s="29">
        <f>K3/$K$4</f>
        <v>1</v>
      </c>
      <c r="L6" s="29">
        <v>1</v>
      </c>
      <c r="M6" s="29">
        <f>M3/$M$4</f>
        <v>1</v>
      </c>
      <c r="N6" s="29">
        <f>N3/$N$4</f>
        <v>1</v>
      </c>
    </row>
    <row r="7" spans="1:14" s="9" customFormat="1" x14ac:dyDescent="0.2">
      <c r="A7" s="54" t="s">
        <v>23</v>
      </c>
      <c r="B7" s="55">
        <f t="shared" ref="B7:N7" si="2">B4/B10</f>
        <v>451.88000000000005</v>
      </c>
      <c r="C7" s="55">
        <f t="shared" si="2"/>
        <v>451.88</v>
      </c>
      <c r="D7" s="55">
        <f t="shared" si="2"/>
        <v>451.88</v>
      </c>
      <c r="E7" s="55">
        <f t="shared" si="2"/>
        <v>451.88</v>
      </c>
      <c r="F7" s="55">
        <f t="shared" si="2"/>
        <v>466.9426666666667</v>
      </c>
      <c r="G7" s="55">
        <f t="shared" si="2"/>
        <v>451.88</v>
      </c>
      <c r="H7" s="55">
        <f t="shared" si="2"/>
        <v>451.88</v>
      </c>
      <c r="I7" s="55">
        <f t="shared" si="2"/>
        <v>451.88</v>
      </c>
      <c r="J7" s="55">
        <f t="shared" si="2"/>
        <v>451.88</v>
      </c>
      <c r="K7" s="55">
        <f t="shared" si="2"/>
        <v>451.88</v>
      </c>
      <c r="L7" s="55">
        <f t="shared" si="2"/>
        <v>451.88</v>
      </c>
      <c r="M7" s="55">
        <f t="shared" si="2"/>
        <v>451.88</v>
      </c>
      <c r="N7" s="55">
        <f t="shared" si="2"/>
        <v>453.24933333333331</v>
      </c>
    </row>
    <row r="8" spans="1:14" x14ac:dyDescent="0.2">
      <c r="A8" s="16" t="s">
        <v>25</v>
      </c>
      <c r="B8" s="12" t="s">
        <v>36</v>
      </c>
      <c r="C8" s="12" t="s">
        <v>37</v>
      </c>
      <c r="D8" s="12" t="s">
        <v>38</v>
      </c>
      <c r="E8" s="12" t="s">
        <v>39</v>
      </c>
      <c r="F8" s="12" t="s">
        <v>40</v>
      </c>
      <c r="G8" s="12" t="s">
        <v>41</v>
      </c>
      <c r="H8" s="12" t="s">
        <v>42</v>
      </c>
      <c r="I8" s="12" t="s">
        <v>43</v>
      </c>
      <c r="J8" s="12" t="s">
        <v>44</v>
      </c>
      <c r="K8" s="12" t="s">
        <v>45</v>
      </c>
      <c r="L8" s="12" t="s">
        <v>46</v>
      </c>
      <c r="M8" s="12" t="s">
        <v>47</v>
      </c>
      <c r="N8" s="12" t="s">
        <v>0</v>
      </c>
    </row>
    <row r="9" spans="1:14" x14ac:dyDescent="0.2">
      <c r="A9" s="14" t="s">
        <v>4</v>
      </c>
      <c r="B9" s="17">
        <v>33</v>
      </c>
      <c r="C9" s="17">
        <v>30</v>
      </c>
      <c r="D9" s="17">
        <v>32</v>
      </c>
      <c r="E9" s="17">
        <v>29</v>
      </c>
      <c r="F9" s="17">
        <v>30</v>
      </c>
      <c r="G9" s="17">
        <v>35</v>
      </c>
      <c r="H9" s="17">
        <v>25</v>
      </c>
      <c r="I9" s="17">
        <v>25</v>
      </c>
      <c r="J9" s="17">
        <v>20</v>
      </c>
      <c r="K9" s="17">
        <v>27</v>
      </c>
      <c r="L9" s="17">
        <v>21</v>
      </c>
      <c r="M9" s="17">
        <v>23</v>
      </c>
      <c r="N9" s="17">
        <f t="shared" ref="N9" si="3">SUM(B9:M9)</f>
        <v>330</v>
      </c>
    </row>
    <row r="10" spans="1:14" x14ac:dyDescent="0.2">
      <c r="A10" s="16" t="s">
        <v>13</v>
      </c>
      <c r="B10" s="17">
        <f t="shared" ref="B10:N10" si="4">SUM(B9:B9)</f>
        <v>33</v>
      </c>
      <c r="C10" s="17">
        <f t="shared" si="4"/>
        <v>30</v>
      </c>
      <c r="D10" s="17">
        <f t="shared" si="4"/>
        <v>32</v>
      </c>
      <c r="E10" s="17">
        <f t="shared" si="4"/>
        <v>29</v>
      </c>
      <c r="F10" s="17">
        <f t="shared" si="4"/>
        <v>30</v>
      </c>
      <c r="G10" s="17">
        <f t="shared" si="4"/>
        <v>35</v>
      </c>
      <c r="H10" s="17">
        <f t="shared" si="4"/>
        <v>25</v>
      </c>
      <c r="I10" s="17">
        <f t="shared" si="4"/>
        <v>25</v>
      </c>
      <c r="J10" s="17">
        <f t="shared" si="4"/>
        <v>20</v>
      </c>
      <c r="K10" s="17">
        <f t="shared" si="4"/>
        <v>27</v>
      </c>
      <c r="L10" s="17">
        <f t="shared" si="4"/>
        <v>21</v>
      </c>
      <c r="M10" s="17">
        <f t="shared" si="4"/>
        <v>23</v>
      </c>
      <c r="N10" s="17">
        <f t="shared" si="4"/>
        <v>330</v>
      </c>
    </row>
    <row r="11" spans="1:14" x14ac:dyDescent="0.2">
      <c r="A11" s="28" t="s">
        <v>15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41</v>
      </c>
      <c r="H11" s="12" t="s">
        <v>42</v>
      </c>
      <c r="I11" s="12" t="s">
        <v>43</v>
      </c>
      <c r="J11" s="12" t="s">
        <v>44</v>
      </c>
      <c r="K11" s="12" t="s">
        <v>45</v>
      </c>
      <c r="L11" s="12" t="s">
        <v>46</v>
      </c>
      <c r="M11" s="12" t="s">
        <v>47</v>
      </c>
      <c r="N11" s="12" t="s">
        <v>0</v>
      </c>
    </row>
    <row r="12" spans="1:14" x14ac:dyDescent="0.2">
      <c r="A12" s="14" t="s">
        <v>4</v>
      </c>
      <c r="B12" s="29">
        <f>B9/$B$10</f>
        <v>1</v>
      </c>
      <c r="C12" s="29">
        <f>C9/$C$10</f>
        <v>1</v>
      </c>
      <c r="D12" s="29">
        <f>D9/$D$10</f>
        <v>1</v>
      </c>
      <c r="E12" s="29">
        <f>E9/$E$10</f>
        <v>1</v>
      </c>
      <c r="F12" s="29">
        <f>F9/$F$10</f>
        <v>1</v>
      </c>
      <c r="G12" s="29">
        <f>G9/$G$10</f>
        <v>1</v>
      </c>
      <c r="H12" s="29">
        <f>H9/$H$10</f>
        <v>1</v>
      </c>
      <c r="I12" s="29">
        <f>I9/$I$10</f>
        <v>1</v>
      </c>
      <c r="J12" s="29">
        <f>J9/$J$10</f>
        <v>1</v>
      </c>
      <c r="K12" s="29">
        <f>K9/$K$10</f>
        <v>1</v>
      </c>
      <c r="L12" s="29">
        <f>L9/$L$10</f>
        <v>1</v>
      </c>
      <c r="M12" s="29">
        <f>M9/M$10</f>
        <v>1</v>
      </c>
      <c r="N12" s="29">
        <f>N9/$N$10</f>
        <v>1</v>
      </c>
    </row>
    <row r="13" spans="1:14" x14ac:dyDescent="0.2">
      <c r="A13" s="16" t="s">
        <v>23</v>
      </c>
      <c r="B13" s="12" t="s">
        <v>36</v>
      </c>
      <c r="C13" s="12" t="s">
        <v>37</v>
      </c>
      <c r="D13" s="12" t="s">
        <v>38</v>
      </c>
      <c r="E13" s="12" t="s">
        <v>39</v>
      </c>
      <c r="F13" s="12" t="s">
        <v>40</v>
      </c>
      <c r="G13" s="12" t="s">
        <v>41</v>
      </c>
      <c r="H13" s="12" t="s">
        <v>42</v>
      </c>
      <c r="I13" s="12" t="s">
        <v>43</v>
      </c>
      <c r="J13" s="12" t="s">
        <v>44</v>
      </c>
      <c r="K13" s="12" t="s">
        <v>45</v>
      </c>
      <c r="L13" s="12" t="s">
        <v>46</v>
      </c>
      <c r="M13" s="12" t="s">
        <v>47</v>
      </c>
      <c r="N13" s="12" t="s">
        <v>0</v>
      </c>
    </row>
    <row r="14" spans="1:14" x14ac:dyDescent="0.2">
      <c r="A14" s="14" t="s">
        <v>4</v>
      </c>
      <c r="B14" s="38">
        <f t="shared" ref="B14:N14" si="5">B3/B9</f>
        <v>451.88000000000005</v>
      </c>
      <c r="C14" s="38">
        <f t="shared" si="5"/>
        <v>451.88</v>
      </c>
      <c r="D14" s="38">
        <f t="shared" si="5"/>
        <v>451.88</v>
      </c>
      <c r="E14" s="38">
        <f t="shared" si="5"/>
        <v>451.88</v>
      </c>
      <c r="F14" s="38">
        <f t="shared" si="5"/>
        <v>466.9426666666667</v>
      </c>
      <c r="G14" s="38">
        <f t="shared" si="5"/>
        <v>451.88</v>
      </c>
      <c r="H14" s="38">
        <f t="shared" si="5"/>
        <v>451.88</v>
      </c>
      <c r="I14" s="38">
        <f t="shared" si="5"/>
        <v>451.88</v>
      </c>
      <c r="J14" s="38">
        <f t="shared" si="5"/>
        <v>451.88</v>
      </c>
      <c r="K14" s="38">
        <f t="shared" si="5"/>
        <v>451.88</v>
      </c>
      <c r="L14" s="38">
        <f t="shared" si="5"/>
        <v>451.88</v>
      </c>
      <c r="M14" s="38">
        <f t="shared" si="5"/>
        <v>451.88</v>
      </c>
      <c r="N14" s="38">
        <f t="shared" si="5"/>
        <v>453.24933333333331</v>
      </c>
    </row>
  </sheetData>
  <pageMargins left="0.5" right="0.5" top="0.5" bottom="0.5" header="0.25" footer="0.25"/>
  <pageSetup orientation="landscape" r:id="rId1"/>
  <headerFooter>
    <oddHeader>&amp;CHEARING AID PROCUREMENT DISTRIBUTION - NOV 1 2012 THROUGH OCT 31 2013</oddHeader>
    <oddFooter>&amp;L&amp;8Nov 4 2013&amp;C&amp;8&amp;P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0" zoomScaleNormal="100" workbookViewId="0">
      <selection activeCell="D9" sqref="D9:D10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2">
      <c r="A2" s="11" t="s">
        <v>10</v>
      </c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0</v>
      </c>
    </row>
    <row r="3" spans="1:14" x14ac:dyDescent="0.2">
      <c r="A3" s="14" t="s">
        <v>17</v>
      </c>
      <c r="B3" s="15">
        <v>5278.5</v>
      </c>
      <c r="C3" s="15">
        <v>1759.5</v>
      </c>
      <c r="D3" s="15">
        <v>2484</v>
      </c>
      <c r="E3" s="15">
        <v>2587.5</v>
      </c>
      <c r="F3" s="15">
        <v>6003</v>
      </c>
      <c r="G3" s="15">
        <v>1656</v>
      </c>
      <c r="H3" s="15">
        <v>4243.5</v>
      </c>
      <c r="I3" s="15">
        <v>1345.5</v>
      </c>
      <c r="J3" s="15">
        <v>2380.5</v>
      </c>
      <c r="K3" s="15">
        <v>1863</v>
      </c>
      <c r="L3" s="15">
        <v>2070</v>
      </c>
      <c r="M3" s="15">
        <v>1966.5</v>
      </c>
      <c r="N3" s="15">
        <f t="shared" ref="N3:N10" si="0">SUM(B3:M3)</f>
        <v>33637.5</v>
      </c>
    </row>
    <row r="4" spans="1:14" x14ac:dyDescent="0.2">
      <c r="A4" s="14" t="s">
        <v>18</v>
      </c>
      <c r="B4" s="15">
        <v>77190.3</v>
      </c>
      <c r="C4" s="15">
        <v>71497.8</v>
      </c>
      <c r="D4" s="15">
        <v>74116.350000000006</v>
      </c>
      <c r="E4" s="15">
        <v>66602.25</v>
      </c>
      <c r="F4" s="15">
        <v>70473.149999999994</v>
      </c>
      <c r="G4" s="15">
        <v>69106.95</v>
      </c>
      <c r="H4" s="15">
        <v>67285.350000000006</v>
      </c>
      <c r="I4" s="15">
        <v>65919.149999999994</v>
      </c>
      <c r="J4" s="15">
        <v>72294.75</v>
      </c>
      <c r="K4" s="15">
        <v>63528.3</v>
      </c>
      <c r="L4" s="15">
        <v>61479</v>
      </c>
      <c r="M4" s="15">
        <v>57266.55</v>
      </c>
      <c r="N4" s="15">
        <f t="shared" si="0"/>
        <v>816759.90000000014</v>
      </c>
    </row>
    <row r="5" spans="1:14" x14ac:dyDescent="0.2">
      <c r="A5" s="14" t="s">
        <v>19</v>
      </c>
      <c r="B5" s="15">
        <v>81868.5</v>
      </c>
      <c r="C5" s="15">
        <v>68206.5</v>
      </c>
      <c r="D5" s="15">
        <v>83421</v>
      </c>
      <c r="E5" s="15">
        <v>77004</v>
      </c>
      <c r="F5" s="15">
        <v>94081.5</v>
      </c>
      <c r="G5" s="15">
        <v>73795.5</v>
      </c>
      <c r="H5" s="15">
        <v>83110.5</v>
      </c>
      <c r="I5" s="15">
        <v>71725.5</v>
      </c>
      <c r="J5" s="15">
        <v>77211</v>
      </c>
      <c r="K5" s="15">
        <v>80005.5</v>
      </c>
      <c r="L5" s="15">
        <v>73174.5</v>
      </c>
      <c r="M5" s="15">
        <v>74106</v>
      </c>
      <c r="N5" s="15">
        <f t="shared" si="0"/>
        <v>937710</v>
      </c>
    </row>
    <row r="6" spans="1:14" x14ac:dyDescent="0.2">
      <c r="A6" s="14" t="s">
        <v>1</v>
      </c>
      <c r="B6" s="15">
        <v>247158</v>
      </c>
      <c r="C6" s="15">
        <v>215487</v>
      </c>
      <c r="D6" s="15">
        <v>243742.5</v>
      </c>
      <c r="E6" s="15">
        <v>225837</v>
      </c>
      <c r="F6" s="15">
        <v>260923.5</v>
      </c>
      <c r="G6" s="15">
        <v>262269</v>
      </c>
      <c r="H6" s="15">
        <v>255438</v>
      </c>
      <c r="I6" s="15">
        <v>250263</v>
      </c>
      <c r="J6" s="15">
        <v>260716.5</v>
      </c>
      <c r="K6" s="15">
        <v>297562.5</v>
      </c>
      <c r="L6" s="15">
        <v>255127.5</v>
      </c>
      <c r="M6" s="15">
        <v>280588.5</v>
      </c>
      <c r="N6" s="15">
        <f t="shared" si="0"/>
        <v>3055113</v>
      </c>
    </row>
    <row r="7" spans="1:14" x14ac:dyDescent="0.2">
      <c r="A7" s="14" t="s">
        <v>2</v>
      </c>
      <c r="B7" s="15">
        <v>27733.99</v>
      </c>
      <c r="C7" s="15">
        <v>26900.78</v>
      </c>
      <c r="D7" s="15">
        <v>22972.79</v>
      </c>
      <c r="E7" s="15">
        <v>24401.15</v>
      </c>
      <c r="F7" s="15">
        <v>22972.79</v>
      </c>
      <c r="G7" s="15">
        <v>26305.63</v>
      </c>
      <c r="H7" s="15">
        <v>23686.97</v>
      </c>
      <c r="I7" s="15">
        <v>27495.93</v>
      </c>
      <c r="J7" s="15">
        <v>23686.97</v>
      </c>
      <c r="K7" s="15">
        <v>32257.13</v>
      </c>
      <c r="L7" s="15">
        <v>28924</v>
      </c>
      <c r="M7" s="15">
        <v>29876.53</v>
      </c>
      <c r="N7" s="15">
        <f t="shared" si="0"/>
        <v>317214.66000000003</v>
      </c>
    </row>
    <row r="8" spans="1:14" x14ac:dyDescent="0.2">
      <c r="A8" s="14" t="s">
        <v>20</v>
      </c>
      <c r="B8" s="50">
        <v>0</v>
      </c>
      <c r="C8" s="50">
        <v>103.5</v>
      </c>
      <c r="D8" s="50">
        <v>0</v>
      </c>
      <c r="E8" s="50">
        <v>207</v>
      </c>
      <c r="F8" s="50">
        <v>0</v>
      </c>
      <c r="G8" s="50">
        <v>0</v>
      </c>
      <c r="H8" s="15">
        <v>0</v>
      </c>
      <c r="I8" s="15">
        <v>0</v>
      </c>
      <c r="J8" s="15">
        <v>0</v>
      </c>
      <c r="K8" s="15">
        <v>0</v>
      </c>
      <c r="L8" s="15">
        <v>103.5</v>
      </c>
      <c r="M8" s="15">
        <v>0</v>
      </c>
      <c r="N8" s="15">
        <f t="shared" si="0"/>
        <v>414</v>
      </c>
    </row>
    <row r="9" spans="1:14" x14ac:dyDescent="0.2">
      <c r="A9" s="14" t="s">
        <v>3</v>
      </c>
      <c r="B9" s="15">
        <v>98476.28</v>
      </c>
      <c r="C9" s="15">
        <v>83644.960000000006</v>
      </c>
      <c r="D9" s="15">
        <v>95712.68</v>
      </c>
      <c r="E9" s="15">
        <v>93686.04</v>
      </c>
      <c r="F9" s="15">
        <v>107872.52</v>
      </c>
      <c r="G9" s="15">
        <v>107504.04</v>
      </c>
      <c r="H9" s="15">
        <v>104648.32000000001</v>
      </c>
      <c r="I9" s="15">
        <v>94699.36</v>
      </c>
      <c r="J9" s="15">
        <v>94699.36</v>
      </c>
      <c r="K9" s="15">
        <v>110544</v>
      </c>
      <c r="L9" s="15">
        <v>103542.88</v>
      </c>
      <c r="M9" s="15">
        <v>112202.16</v>
      </c>
      <c r="N9" s="15">
        <f t="shared" si="0"/>
        <v>1207232.5999999999</v>
      </c>
    </row>
    <row r="10" spans="1:14" x14ac:dyDescent="0.2">
      <c r="A10" s="14" t="s">
        <v>4</v>
      </c>
      <c r="B10" s="15">
        <v>31815</v>
      </c>
      <c r="C10" s="15">
        <v>31710</v>
      </c>
      <c r="D10" s="15">
        <v>33390</v>
      </c>
      <c r="E10" s="15">
        <v>29820</v>
      </c>
      <c r="F10" s="15">
        <v>33285</v>
      </c>
      <c r="G10" s="15">
        <v>35700</v>
      </c>
      <c r="H10" s="15">
        <v>36855</v>
      </c>
      <c r="I10" s="15">
        <v>32025</v>
      </c>
      <c r="J10" s="15">
        <v>38220</v>
      </c>
      <c r="K10" s="15">
        <v>41160</v>
      </c>
      <c r="L10" s="15">
        <v>39585</v>
      </c>
      <c r="M10" s="15">
        <v>37170</v>
      </c>
      <c r="N10" s="15">
        <f t="shared" si="0"/>
        <v>420735</v>
      </c>
    </row>
    <row r="11" spans="1:14" x14ac:dyDescent="0.2">
      <c r="A11" s="16" t="s">
        <v>11</v>
      </c>
      <c r="B11" s="15">
        <f t="shared" ref="B11:N11" si="1">SUM(B3:B10)</f>
        <v>569520.56999999995</v>
      </c>
      <c r="C11" s="15">
        <f t="shared" si="1"/>
        <v>499310.04</v>
      </c>
      <c r="D11" s="15">
        <f t="shared" si="1"/>
        <v>555839.31999999995</v>
      </c>
      <c r="E11" s="15">
        <f t="shared" si="1"/>
        <v>520144.94</v>
      </c>
      <c r="F11" s="15">
        <f t="shared" si="1"/>
        <v>595611.46</v>
      </c>
      <c r="G11" s="15">
        <f t="shared" si="1"/>
        <v>576337.12</v>
      </c>
      <c r="H11" s="15">
        <f t="shared" si="1"/>
        <v>575267.6399999999</v>
      </c>
      <c r="I11" s="15">
        <f t="shared" si="1"/>
        <v>543473.43999999994</v>
      </c>
      <c r="J11" s="15">
        <f t="shared" si="1"/>
        <v>569209.07999999996</v>
      </c>
      <c r="K11" s="15">
        <f t="shared" si="1"/>
        <v>626920.42999999993</v>
      </c>
      <c r="L11" s="15">
        <f t="shared" si="1"/>
        <v>564006.38</v>
      </c>
      <c r="M11" s="15">
        <f t="shared" si="1"/>
        <v>593176.24</v>
      </c>
      <c r="N11" s="15">
        <f t="shared" si="1"/>
        <v>6788816.6600000001</v>
      </c>
    </row>
    <row r="12" spans="1:14" x14ac:dyDescent="0.2">
      <c r="A12" s="28" t="s">
        <v>12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2" t="s">
        <v>42</v>
      </c>
      <c r="I12" s="12" t="s">
        <v>43</v>
      </c>
      <c r="J12" s="12" t="s">
        <v>44</v>
      </c>
      <c r="K12" s="12" t="s">
        <v>45</v>
      </c>
      <c r="L12" s="12" t="s">
        <v>46</v>
      </c>
      <c r="M12" s="12" t="s">
        <v>47</v>
      </c>
      <c r="N12" s="12" t="s">
        <v>0</v>
      </c>
    </row>
    <row r="13" spans="1:14" x14ac:dyDescent="0.2">
      <c r="A13" s="14" t="s">
        <v>17</v>
      </c>
      <c r="B13" s="29">
        <f t="shared" ref="B13:B20" si="2">B3/$B$11</f>
        <v>9.2683219501623979E-3</v>
      </c>
      <c r="C13" s="29">
        <f t="shared" ref="C13:C20" si="3">C3/$C$11</f>
        <v>3.5238626485459817E-3</v>
      </c>
      <c r="D13" s="29">
        <f t="shared" ref="D13:D20" si="4">D3/$D$11</f>
        <v>4.4689173842541409E-3</v>
      </c>
      <c r="E13" s="29">
        <f t="shared" ref="E13:E20" si="5">E3/$E$11</f>
        <v>4.9745749713531774E-3</v>
      </c>
      <c r="F13" s="29">
        <f t="shared" ref="F13:F20" si="6">F3/$F$11</f>
        <v>1.0078718095853966E-2</v>
      </c>
      <c r="G13" s="29">
        <f t="shared" ref="G13:G20" si="7">G3/$G$11</f>
        <v>2.8733183106442978E-3</v>
      </c>
      <c r="H13" s="29">
        <f t="shared" ref="H13:H20" si="8">H3/$H$11</f>
        <v>7.376566496943928E-3</v>
      </c>
      <c r="I13" s="29">
        <f>I3/$I$11</f>
        <v>2.4757419608214897E-3</v>
      </c>
      <c r="J13" s="29">
        <f t="shared" ref="J13:J20" si="9">J3/$J$11</f>
        <v>4.1821188094891253E-3</v>
      </c>
      <c r="K13" s="29">
        <f t="shared" ref="K13:K20" si="10">K3/$K$11</f>
        <v>2.971668988359496E-3</v>
      </c>
      <c r="L13" s="29">
        <f>L3/L11</f>
        <v>3.670171248772044E-3</v>
      </c>
      <c r="M13" s="29">
        <f t="shared" ref="M13:M20" si="11">M3/$M$11</f>
        <v>3.3152035894087736E-3</v>
      </c>
      <c r="N13" s="29">
        <f t="shared" ref="N13:N20" si="12">N3/$N$11</f>
        <v>4.9548399499714868E-3</v>
      </c>
    </row>
    <row r="14" spans="1:14" x14ac:dyDescent="0.2">
      <c r="A14" s="14" t="s">
        <v>18</v>
      </c>
      <c r="B14" s="29">
        <f t="shared" si="2"/>
        <v>0.13553557863590424</v>
      </c>
      <c r="C14" s="29">
        <f t="shared" si="3"/>
        <v>0.14319319515385673</v>
      </c>
      <c r="D14" s="29">
        <f t="shared" si="4"/>
        <v>0.13334132245268293</v>
      </c>
      <c r="E14" s="29">
        <f t="shared" si="5"/>
        <v>0.12804555976263077</v>
      </c>
      <c r="F14" s="29">
        <f t="shared" si="6"/>
        <v>0.11832067502529249</v>
      </c>
      <c r="G14" s="29">
        <f t="shared" si="7"/>
        <v>0.11990716475107485</v>
      </c>
      <c r="H14" s="29">
        <f t="shared" si="8"/>
        <v>0.11696355804056703</v>
      </c>
      <c r="I14" s="29">
        <f>I4/$I$11</f>
        <v>0.12129231191132359</v>
      </c>
      <c r="J14" s="29">
        <f t="shared" si="9"/>
        <v>0.12700912993165886</v>
      </c>
      <c r="K14" s="29">
        <f t="shared" si="10"/>
        <v>0.10133391250305882</v>
      </c>
      <c r="L14" s="29">
        <f t="shared" ref="L14:L20" si="13">L4/$L$11</f>
        <v>0.10900408608852971</v>
      </c>
      <c r="M14" s="29">
        <f t="shared" si="11"/>
        <v>9.6542218211572342E-2</v>
      </c>
      <c r="N14" s="29">
        <f t="shared" si="12"/>
        <v>0.12030961224986154</v>
      </c>
    </row>
    <row r="15" spans="1:14" x14ac:dyDescent="0.2">
      <c r="A15" s="14" t="s">
        <v>19</v>
      </c>
      <c r="B15" s="29">
        <f t="shared" si="2"/>
        <v>0.14374985612898936</v>
      </c>
      <c r="C15" s="29">
        <f t="shared" si="3"/>
        <v>0.13660149914069422</v>
      </c>
      <c r="D15" s="29">
        <f t="shared" si="4"/>
        <v>0.15008114215453489</v>
      </c>
      <c r="E15" s="29">
        <f t="shared" si="5"/>
        <v>0.14804335114747055</v>
      </c>
      <c r="F15" s="29">
        <f t="shared" si="6"/>
        <v>0.15795784050226302</v>
      </c>
      <c r="G15" s="29">
        <f t="shared" si="7"/>
        <v>0.12804224721808652</v>
      </c>
      <c r="H15" s="29">
        <f t="shared" si="8"/>
        <v>0.14447275358648717</v>
      </c>
      <c r="I15" s="29">
        <f>I5/$I$11</f>
        <v>0.13197609068071478</v>
      </c>
      <c r="J15" s="29">
        <f t="shared" si="9"/>
        <v>0.13564611442951685</v>
      </c>
      <c r="K15" s="29">
        <f t="shared" si="10"/>
        <v>0.1276166737778828</v>
      </c>
      <c r="L15" s="29">
        <f t="shared" si="13"/>
        <v>0.12974055364409176</v>
      </c>
      <c r="M15" s="29">
        <f t="shared" si="11"/>
        <v>0.12493083000087798</v>
      </c>
      <c r="N15" s="29">
        <f t="shared" si="12"/>
        <v>0.13812569214382053</v>
      </c>
    </row>
    <row r="16" spans="1:14" x14ac:dyDescent="0.2">
      <c r="A16" s="14" t="s">
        <v>1</v>
      </c>
      <c r="B16" s="29">
        <f t="shared" si="2"/>
        <v>0.43397554543113348</v>
      </c>
      <c r="C16" s="29">
        <f t="shared" si="3"/>
        <v>0.43156953142780791</v>
      </c>
      <c r="D16" s="29">
        <f t="shared" si="4"/>
        <v>0.43851251832993754</v>
      </c>
      <c r="E16" s="29">
        <f t="shared" si="5"/>
        <v>0.43418090349970528</v>
      </c>
      <c r="F16" s="29">
        <f t="shared" si="6"/>
        <v>0.43807669516634218</v>
      </c>
      <c r="G16" s="29">
        <f t="shared" si="7"/>
        <v>0.45506178744829068</v>
      </c>
      <c r="H16" s="29">
        <f t="shared" si="8"/>
        <v>0.44403331986481986</v>
      </c>
      <c r="I16" s="29">
        <f>I6/$I$11</f>
        <v>0.46048800471279705</v>
      </c>
      <c r="J16" s="29">
        <f t="shared" si="9"/>
        <v>0.45803292526535244</v>
      </c>
      <c r="K16" s="29">
        <f t="shared" si="10"/>
        <v>0.47464157452964173</v>
      </c>
      <c r="L16" s="29">
        <f t="shared" si="13"/>
        <v>0.45234860641115443</v>
      </c>
      <c r="M16" s="29">
        <f t="shared" si="11"/>
        <v>0.47302720688879918</v>
      </c>
      <c r="N16" s="29">
        <f t="shared" si="12"/>
        <v>0.45002143274848727</v>
      </c>
    </row>
    <row r="17" spans="1:14" x14ac:dyDescent="0.2">
      <c r="A17" s="14" t="s">
        <v>2</v>
      </c>
      <c r="B17" s="29">
        <f t="shared" si="2"/>
        <v>4.8697082179138859E-2</v>
      </c>
      <c r="C17" s="29">
        <f t="shared" si="3"/>
        <v>5.3875904438052159E-2</v>
      </c>
      <c r="D17" s="29">
        <f t="shared" si="4"/>
        <v>4.1329911673035298E-2</v>
      </c>
      <c r="E17" s="29">
        <f t="shared" si="5"/>
        <v>4.6912212584438485E-2</v>
      </c>
      <c r="F17" s="29">
        <f t="shared" si="6"/>
        <v>3.8570094000541899E-2</v>
      </c>
      <c r="G17" s="29">
        <f t="shared" si="7"/>
        <v>4.5642782821276547E-2</v>
      </c>
      <c r="H17" s="29">
        <f t="shared" si="8"/>
        <v>4.1175564820576396E-2</v>
      </c>
      <c r="I17" s="29">
        <f>I7/$I$11</f>
        <v>5.0592959979792212E-2</v>
      </c>
      <c r="J17" s="29">
        <f t="shared" si="9"/>
        <v>4.1613830193994804E-2</v>
      </c>
      <c r="K17" s="29">
        <f t="shared" si="10"/>
        <v>5.1453308037831859E-2</v>
      </c>
      <c r="L17" s="29">
        <f t="shared" si="13"/>
        <v>5.1283107825837004E-2</v>
      </c>
      <c r="M17" s="29">
        <f t="shared" si="11"/>
        <v>5.0367037627805186E-2</v>
      </c>
      <c r="N17" s="29">
        <f t="shared" si="12"/>
        <v>4.6726060797759122E-2</v>
      </c>
    </row>
    <row r="18" spans="1:14" x14ac:dyDescent="0.2">
      <c r="A18" s="14" t="s">
        <v>20</v>
      </c>
      <c r="B18" s="29">
        <f t="shared" si="2"/>
        <v>0</v>
      </c>
      <c r="C18" s="29">
        <f t="shared" si="3"/>
        <v>2.0728603814976364E-4</v>
      </c>
      <c r="D18" s="29">
        <f t="shared" si="4"/>
        <v>0</v>
      </c>
      <c r="E18" s="29">
        <f t="shared" si="5"/>
        <v>3.9796599770825414E-4</v>
      </c>
      <c r="F18" s="29">
        <f t="shared" si="6"/>
        <v>0</v>
      </c>
      <c r="G18" s="29">
        <f t="shared" si="7"/>
        <v>0</v>
      </c>
      <c r="H18" s="29">
        <f t="shared" si="8"/>
        <v>0</v>
      </c>
      <c r="I18" s="29">
        <f>I8/$H$11</f>
        <v>0</v>
      </c>
      <c r="J18" s="29">
        <f t="shared" si="9"/>
        <v>0</v>
      </c>
      <c r="K18" s="29">
        <f t="shared" si="10"/>
        <v>0</v>
      </c>
      <c r="L18" s="29">
        <f t="shared" si="13"/>
        <v>1.8350856243860221E-4</v>
      </c>
      <c r="M18" s="29">
        <f t="shared" si="11"/>
        <v>0</v>
      </c>
      <c r="N18" s="29">
        <f t="shared" si="12"/>
        <v>6.098264553811061E-5</v>
      </c>
    </row>
    <row r="19" spans="1:14" x14ac:dyDescent="0.2">
      <c r="A19" s="14" t="s">
        <v>3</v>
      </c>
      <c r="B19" s="29">
        <f t="shared" si="2"/>
        <v>0.17291083972612264</v>
      </c>
      <c r="C19" s="29">
        <f t="shared" si="3"/>
        <v>0.16752108569657442</v>
      </c>
      <c r="D19" s="29">
        <f t="shared" si="4"/>
        <v>0.17219487099257391</v>
      </c>
      <c r="E19" s="29">
        <f t="shared" si="5"/>
        <v>0.18011525787408408</v>
      </c>
      <c r="F19" s="29">
        <f t="shared" si="6"/>
        <v>0.18111223044633831</v>
      </c>
      <c r="G19" s="29">
        <f t="shared" si="7"/>
        <v>0.18652978659434602</v>
      </c>
      <c r="H19" s="29">
        <f t="shared" si="8"/>
        <v>0.18191240515458165</v>
      </c>
      <c r="I19" s="29">
        <f>I9/$I$11</f>
        <v>0.17424836805272401</v>
      </c>
      <c r="J19" s="29">
        <f t="shared" si="9"/>
        <v>0.1663700796902256</v>
      </c>
      <c r="K19" s="29">
        <f t="shared" si="10"/>
        <v>0.17632859723521854</v>
      </c>
      <c r="L19" s="29">
        <f t="shared" si="13"/>
        <v>0.18358458994736904</v>
      </c>
      <c r="M19" s="29">
        <f t="shared" si="11"/>
        <v>0.18915484544694508</v>
      </c>
      <c r="N19" s="29">
        <f t="shared" si="12"/>
        <v>0.17782666117838566</v>
      </c>
    </row>
    <row r="20" spans="1:14" x14ac:dyDescent="0.2">
      <c r="A20" s="14" t="s">
        <v>4</v>
      </c>
      <c r="B20" s="29">
        <f t="shared" si="2"/>
        <v>5.5862775948549152E-2</v>
      </c>
      <c r="C20" s="29">
        <f t="shared" si="3"/>
        <v>6.3507635456318892E-2</v>
      </c>
      <c r="D20" s="29">
        <f t="shared" si="4"/>
        <v>6.0071317012981386E-2</v>
      </c>
      <c r="E20" s="29">
        <f t="shared" si="5"/>
        <v>5.7330174162609368E-2</v>
      </c>
      <c r="F20" s="29">
        <f t="shared" si="6"/>
        <v>5.5883746763368193E-2</v>
      </c>
      <c r="G20" s="29">
        <f t="shared" si="7"/>
        <v>6.1942912856281063E-2</v>
      </c>
      <c r="H20" s="29">
        <f t="shared" si="8"/>
        <v>6.4065832036024145E-2</v>
      </c>
      <c r="I20" s="29">
        <f>I10/$I$11</f>
        <v>5.892652270182698E-2</v>
      </c>
      <c r="J20" s="29">
        <f t="shared" si="9"/>
        <v>6.714580167976239E-2</v>
      </c>
      <c r="K20" s="29">
        <f t="shared" si="10"/>
        <v>6.5654264928006897E-2</v>
      </c>
      <c r="L20" s="29">
        <f t="shared" si="13"/>
        <v>7.0185376271807418E-2</v>
      </c>
      <c r="M20" s="29">
        <f t="shared" si="11"/>
        <v>6.2662658234591467E-2</v>
      </c>
      <c r="N20" s="29">
        <f t="shared" si="12"/>
        <v>6.1974718286176254E-2</v>
      </c>
    </row>
    <row r="21" spans="1:14" ht="10.8" thickBot="1" x14ac:dyDescent="0.25">
      <c r="A21" s="30" t="s">
        <v>48</v>
      </c>
      <c r="B21" s="31">
        <f>SUM(B13:B20)</f>
        <v>1</v>
      </c>
      <c r="C21" s="31">
        <f>SUM(C13:C20)</f>
        <v>1</v>
      </c>
      <c r="D21" s="31">
        <f t="shared" ref="D21:K21" si="14">SUM(D13:D20)</f>
        <v>1.0000000000000002</v>
      </c>
      <c r="E21" s="31">
        <f t="shared" si="14"/>
        <v>0.99999999999999989</v>
      </c>
      <c r="F21" s="31">
        <f t="shared" si="14"/>
        <v>1</v>
      </c>
      <c r="G21" s="31">
        <f t="shared" si="14"/>
        <v>1</v>
      </c>
      <c r="H21" s="31">
        <f t="shared" si="14"/>
        <v>1.0000000000000002</v>
      </c>
      <c r="I21" s="31">
        <f t="shared" si="14"/>
        <v>1.0000000000000002</v>
      </c>
      <c r="J21" s="31">
        <f t="shared" si="14"/>
        <v>1</v>
      </c>
      <c r="K21" s="31">
        <f t="shared" si="14"/>
        <v>1.0000000000000002</v>
      </c>
      <c r="L21" s="31">
        <f>SUM(L13:L20)</f>
        <v>1</v>
      </c>
      <c r="M21" s="31">
        <f>SUM(M13:M20)</f>
        <v>1</v>
      </c>
      <c r="N21" s="31">
        <f>SUM(N13:N20)</f>
        <v>1</v>
      </c>
    </row>
    <row r="22" spans="1:14" s="9" customFormat="1" x14ac:dyDescent="0.2">
      <c r="A22" s="34" t="s">
        <v>23</v>
      </c>
      <c r="B22" s="35">
        <f>B11/B32</f>
        <v>103.8134469558877</v>
      </c>
      <c r="C22" s="35">
        <f>C11/C32</f>
        <v>103.97960016659725</v>
      </c>
      <c r="D22" s="35">
        <f>D11/D32</f>
        <v>103.74007465472191</v>
      </c>
      <c r="E22" s="35">
        <f>E11/E32</f>
        <v>103.63517433751744</v>
      </c>
      <c r="F22" s="51">
        <f>F11/$F$11</f>
        <v>1</v>
      </c>
      <c r="G22" s="35">
        <f t="shared" ref="G22:N22" si="15">G11/G32</f>
        <v>103.54601509162774</v>
      </c>
      <c r="H22" s="35">
        <f t="shared" si="15"/>
        <v>103.50263404102193</v>
      </c>
      <c r="I22" s="35">
        <f t="shared" si="15"/>
        <v>103.67673407096527</v>
      </c>
      <c r="J22" s="35">
        <f t="shared" si="15"/>
        <v>103.96512876712328</v>
      </c>
      <c r="K22" s="35">
        <f t="shared" si="15"/>
        <v>103.52054656538968</v>
      </c>
      <c r="L22" s="35">
        <f t="shared" si="15"/>
        <v>103.54440609509822</v>
      </c>
      <c r="M22" s="35">
        <f t="shared" si="15"/>
        <v>103.35881512458616</v>
      </c>
      <c r="N22" s="35">
        <f t="shared" si="15"/>
        <v>103.64605587786259</v>
      </c>
    </row>
    <row r="23" spans="1:14" x14ac:dyDescent="0.2">
      <c r="A23" s="16" t="s">
        <v>25</v>
      </c>
      <c r="B23" s="12" t="s">
        <v>36</v>
      </c>
      <c r="C23" s="12" t="s">
        <v>37</v>
      </c>
      <c r="D23" s="12" t="s">
        <v>38</v>
      </c>
      <c r="E23" s="12" t="s">
        <v>39</v>
      </c>
      <c r="F23" s="12" t="s">
        <v>40</v>
      </c>
      <c r="G23" s="12" t="s">
        <v>41</v>
      </c>
      <c r="H23" s="12" t="s">
        <v>42</v>
      </c>
      <c r="I23" s="12" t="s">
        <v>43</v>
      </c>
      <c r="J23" s="12" t="s">
        <v>44</v>
      </c>
      <c r="K23" s="12" t="s">
        <v>45</v>
      </c>
      <c r="L23" s="12" t="s">
        <v>46</v>
      </c>
      <c r="M23" s="12" t="s">
        <v>47</v>
      </c>
      <c r="N23" s="12" t="s">
        <v>0</v>
      </c>
    </row>
    <row r="24" spans="1:14" x14ac:dyDescent="0.2">
      <c r="A24" s="14" t="s">
        <v>17</v>
      </c>
      <c r="B24" s="17">
        <v>50</v>
      </c>
      <c r="C24" s="17">
        <v>17</v>
      </c>
      <c r="D24" s="17">
        <v>24</v>
      </c>
      <c r="E24" s="17">
        <v>25</v>
      </c>
      <c r="F24" s="17">
        <v>54</v>
      </c>
      <c r="G24" s="17">
        <v>16</v>
      </c>
      <c r="H24" s="17">
        <v>40</v>
      </c>
      <c r="I24" s="17">
        <v>13</v>
      </c>
      <c r="J24" s="17">
        <v>23</v>
      </c>
      <c r="K24" s="17">
        <v>18</v>
      </c>
      <c r="L24" s="17">
        <v>20</v>
      </c>
      <c r="M24" s="17">
        <v>19</v>
      </c>
      <c r="N24" s="17">
        <f t="shared" ref="N24:N31" si="16">SUM(B24:M24)</f>
        <v>319</v>
      </c>
    </row>
    <row r="25" spans="1:14" x14ac:dyDescent="0.2">
      <c r="A25" s="14" t="s">
        <v>18</v>
      </c>
      <c r="B25" s="17">
        <v>676</v>
      </c>
      <c r="C25" s="17">
        <v>625</v>
      </c>
      <c r="D25" s="17">
        <v>647</v>
      </c>
      <c r="E25" s="17">
        <v>580</v>
      </c>
      <c r="F25" s="17">
        <v>616</v>
      </c>
      <c r="G25" s="17">
        <v>603</v>
      </c>
      <c r="H25" s="17">
        <v>589</v>
      </c>
      <c r="I25" s="17">
        <v>579</v>
      </c>
      <c r="J25" s="17">
        <v>626</v>
      </c>
      <c r="K25" s="17">
        <v>556</v>
      </c>
      <c r="L25" s="17">
        <v>536</v>
      </c>
      <c r="M25" s="17">
        <v>501</v>
      </c>
      <c r="N25" s="17">
        <f>SUM(B25:M25)</f>
        <v>7134</v>
      </c>
    </row>
    <row r="26" spans="1:14" x14ac:dyDescent="0.2">
      <c r="A26" s="14" t="s">
        <v>19</v>
      </c>
      <c r="B26" s="17">
        <v>789</v>
      </c>
      <c r="C26" s="17">
        <v>656</v>
      </c>
      <c r="D26" s="17">
        <v>802</v>
      </c>
      <c r="E26" s="17">
        <v>741</v>
      </c>
      <c r="F26" s="17">
        <v>905</v>
      </c>
      <c r="G26" s="17">
        <v>710</v>
      </c>
      <c r="H26" s="17">
        <v>796</v>
      </c>
      <c r="I26" s="17">
        <v>693</v>
      </c>
      <c r="J26" s="17">
        <v>744</v>
      </c>
      <c r="K26" s="17">
        <v>770</v>
      </c>
      <c r="L26" s="17">
        <v>706</v>
      </c>
      <c r="M26" s="17">
        <v>712</v>
      </c>
      <c r="N26" s="17">
        <f t="shared" si="16"/>
        <v>9024</v>
      </c>
    </row>
    <row r="27" spans="1:14" x14ac:dyDescent="0.2">
      <c r="A27" s="14" t="s">
        <v>1</v>
      </c>
      <c r="B27" s="17">
        <v>2371</v>
      </c>
      <c r="C27" s="17">
        <v>2077</v>
      </c>
      <c r="D27" s="17">
        <v>2341</v>
      </c>
      <c r="E27" s="17">
        <v>2173</v>
      </c>
      <c r="F27" s="17">
        <v>2500</v>
      </c>
      <c r="G27" s="17">
        <v>2517</v>
      </c>
      <c r="H27" s="17">
        <v>2453</v>
      </c>
      <c r="I27" s="17">
        <v>2407</v>
      </c>
      <c r="J27" s="17">
        <v>2501</v>
      </c>
      <c r="K27" s="17">
        <v>2858</v>
      </c>
      <c r="L27" s="17">
        <v>2454</v>
      </c>
      <c r="M27" s="17">
        <v>2700</v>
      </c>
      <c r="N27" s="17">
        <f t="shared" si="16"/>
        <v>29352</v>
      </c>
    </row>
    <row r="28" spans="1:14" x14ac:dyDescent="0.2">
      <c r="A28" s="14" t="s">
        <v>2</v>
      </c>
      <c r="B28" s="17">
        <v>232</v>
      </c>
      <c r="C28" s="17">
        <v>224</v>
      </c>
      <c r="D28" s="17">
        <v>192</v>
      </c>
      <c r="E28" s="17">
        <v>204</v>
      </c>
      <c r="F28" s="17">
        <v>193</v>
      </c>
      <c r="G28" s="17">
        <v>218</v>
      </c>
      <c r="H28" s="17">
        <v>199</v>
      </c>
      <c r="I28" s="17">
        <v>229</v>
      </c>
      <c r="J28" s="17">
        <v>197</v>
      </c>
      <c r="K28" s="17">
        <v>270</v>
      </c>
      <c r="L28" s="17">
        <v>241</v>
      </c>
      <c r="M28" s="17">
        <v>248</v>
      </c>
      <c r="N28" s="17">
        <f t="shared" si="16"/>
        <v>2647</v>
      </c>
    </row>
    <row r="29" spans="1:14" x14ac:dyDescent="0.2">
      <c r="A29" s="14" t="s">
        <v>20</v>
      </c>
      <c r="B29" s="52">
        <v>0</v>
      </c>
      <c r="C29" s="52">
        <v>1</v>
      </c>
      <c r="D29" s="52">
        <v>0</v>
      </c>
      <c r="E29" s="52">
        <v>2</v>
      </c>
      <c r="F29" s="52">
        <v>0</v>
      </c>
      <c r="G29" s="52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f t="shared" si="16"/>
        <v>4</v>
      </c>
    </row>
    <row r="30" spans="1:14" x14ac:dyDescent="0.2">
      <c r="A30" s="14" t="s">
        <v>3</v>
      </c>
      <c r="B30" s="17">
        <v>1066</v>
      </c>
      <c r="C30" s="17">
        <v>901</v>
      </c>
      <c r="D30" s="17">
        <v>1035</v>
      </c>
      <c r="E30" s="17">
        <v>1013</v>
      </c>
      <c r="F30" s="17">
        <v>1169</v>
      </c>
      <c r="G30" s="17">
        <v>1163</v>
      </c>
      <c r="H30" s="17">
        <v>1131</v>
      </c>
      <c r="I30" s="17">
        <v>1018</v>
      </c>
      <c r="J30" s="17">
        <v>1022</v>
      </c>
      <c r="K30" s="17">
        <v>1195</v>
      </c>
      <c r="L30" s="17">
        <v>1115</v>
      </c>
      <c r="M30" s="17">
        <v>1207</v>
      </c>
      <c r="N30" s="17">
        <f t="shared" si="16"/>
        <v>13035</v>
      </c>
    </row>
    <row r="31" spans="1:14" x14ac:dyDescent="0.2">
      <c r="A31" s="14" t="s">
        <v>4</v>
      </c>
      <c r="B31" s="17">
        <v>302</v>
      </c>
      <c r="C31" s="17">
        <v>301</v>
      </c>
      <c r="D31" s="17">
        <v>317</v>
      </c>
      <c r="E31" s="17">
        <v>281</v>
      </c>
      <c r="F31" s="17">
        <v>315</v>
      </c>
      <c r="G31" s="17">
        <v>339</v>
      </c>
      <c r="H31" s="17">
        <v>350</v>
      </c>
      <c r="I31" s="17">
        <v>303</v>
      </c>
      <c r="J31" s="17">
        <v>362</v>
      </c>
      <c r="K31" s="17">
        <v>389</v>
      </c>
      <c r="L31" s="17">
        <v>374</v>
      </c>
      <c r="M31" s="17">
        <v>352</v>
      </c>
      <c r="N31" s="17">
        <f t="shared" si="16"/>
        <v>3985</v>
      </c>
    </row>
    <row r="32" spans="1:14" x14ac:dyDescent="0.2">
      <c r="A32" s="16" t="s">
        <v>13</v>
      </c>
      <c r="B32" s="17">
        <f t="shared" ref="B32:N32" si="17">SUM(B24:B31)</f>
        <v>5486</v>
      </c>
      <c r="C32" s="17">
        <f t="shared" si="17"/>
        <v>4802</v>
      </c>
      <c r="D32" s="17">
        <f t="shared" si="17"/>
        <v>5358</v>
      </c>
      <c r="E32" s="17">
        <f t="shared" si="17"/>
        <v>5019</v>
      </c>
      <c r="F32" s="17">
        <f t="shared" si="17"/>
        <v>5752</v>
      </c>
      <c r="G32" s="17">
        <f t="shared" si="17"/>
        <v>5566</v>
      </c>
      <c r="H32" s="17">
        <f t="shared" si="17"/>
        <v>5558</v>
      </c>
      <c r="I32" s="17">
        <f t="shared" si="17"/>
        <v>5242</v>
      </c>
      <c r="J32" s="17">
        <f t="shared" si="17"/>
        <v>5475</v>
      </c>
      <c r="K32" s="17">
        <f t="shared" si="17"/>
        <v>6056</v>
      </c>
      <c r="L32" s="17">
        <f t="shared" si="17"/>
        <v>5447</v>
      </c>
      <c r="M32" s="17">
        <f t="shared" si="17"/>
        <v>5739</v>
      </c>
      <c r="N32" s="17">
        <f t="shared" si="17"/>
        <v>65500</v>
      </c>
    </row>
    <row r="33" spans="1:14" x14ac:dyDescent="0.2">
      <c r="A33" s="28" t="s">
        <v>15</v>
      </c>
      <c r="B33" s="12" t="s">
        <v>36</v>
      </c>
      <c r="C33" s="12" t="s">
        <v>37</v>
      </c>
      <c r="D33" s="12" t="s">
        <v>38</v>
      </c>
      <c r="E33" s="12" t="s">
        <v>39</v>
      </c>
      <c r="F33" s="12" t="s">
        <v>40</v>
      </c>
      <c r="G33" s="12" t="s">
        <v>41</v>
      </c>
      <c r="H33" s="12" t="s">
        <v>42</v>
      </c>
      <c r="I33" s="12" t="s">
        <v>43</v>
      </c>
      <c r="J33" s="12" t="s">
        <v>44</v>
      </c>
      <c r="K33" s="12" t="s">
        <v>45</v>
      </c>
      <c r="L33" s="12" t="s">
        <v>46</v>
      </c>
      <c r="M33" s="12" t="s">
        <v>47</v>
      </c>
      <c r="N33" s="12" t="s">
        <v>0</v>
      </c>
    </row>
    <row r="34" spans="1:14" x14ac:dyDescent="0.2">
      <c r="A34" s="14" t="s">
        <v>17</v>
      </c>
      <c r="B34" s="29">
        <f t="shared" ref="B34:B41" si="18">B24/$B$32</f>
        <v>9.1141086401749904E-3</v>
      </c>
      <c r="C34" s="29">
        <f t="shared" ref="C34:C41" si="19">C24/$C$32</f>
        <v>3.5401915868388169E-3</v>
      </c>
      <c r="D34" s="29">
        <f t="shared" ref="D34:D41" si="20">D24/$D$32</f>
        <v>4.4792833146696529E-3</v>
      </c>
      <c r="E34" s="29">
        <f t="shared" ref="E34:E41" si="21">E24/$E$32</f>
        <v>4.9810719266786211E-3</v>
      </c>
      <c r="F34" s="29">
        <f t="shared" ref="F34:F41" si="22">F24/$F$32</f>
        <v>9.3880389429763563E-3</v>
      </c>
      <c r="G34" s="29">
        <f t="shared" ref="G34:G41" si="23">G24/$G$32</f>
        <v>2.8745957599712541E-3</v>
      </c>
      <c r="H34" s="29">
        <f t="shared" ref="H34:H41" si="24">H24/$H$32</f>
        <v>7.1968333933069449E-3</v>
      </c>
      <c r="I34" s="29">
        <f t="shared" ref="I34:I41" si="25">I24/$I$32</f>
        <v>2.4799694772987407E-3</v>
      </c>
      <c r="J34" s="29">
        <f t="shared" ref="J34:J41" si="26">J24/$J$32</f>
        <v>4.200913242009132E-3</v>
      </c>
      <c r="K34" s="29">
        <f t="shared" ref="K34:K41" si="27">K24/$K$32</f>
        <v>2.9722589167767502E-3</v>
      </c>
      <c r="L34" s="29">
        <f t="shared" ref="L34:L41" si="28">L24/$L$32</f>
        <v>3.6717459151826694E-3</v>
      </c>
      <c r="M34" s="29">
        <f t="shared" ref="M34:M41" si="29">M24/$M$32</f>
        <v>3.3106813033629552E-3</v>
      </c>
      <c r="N34" s="29">
        <f t="shared" ref="N34:N41" si="30">N24/$N$32</f>
        <v>4.8702290076335876E-3</v>
      </c>
    </row>
    <row r="35" spans="1:14" x14ac:dyDescent="0.2">
      <c r="A35" s="14" t="s">
        <v>18</v>
      </c>
      <c r="B35" s="29">
        <f t="shared" si="18"/>
        <v>0.12322274881516587</v>
      </c>
      <c r="C35" s="29">
        <f t="shared" si="19"/>
        <v>0.13015410245730946</v>
      </c>
      <c r="D35" s="29">
        <f t="shared" si="20"/>
        <v>0.12075401269130273</v>
      </c>
      <c r="E35" s="29">
        <f t="shared" si="21"/>
        <v>0.11556086869894401</v>
      </c>
      <c r="F35" s="29">
        <f t="shared" si="22"/>
        <v>0.1070931849791377</v>
      </c>
      <c r="G35" s="29">
        <f t="shared" si="23"/>
        <v>0.10833632770391664</v>
      </c>
      <c r="H35" s="29">
        <f t="shared" si="24"/>
        <v>0.10597337171644476</v>
      </c>
      <c r="I35" s="29">
        <f t="shared" si="25"/>
        <v>0.11045402518122854</v>
      </c>
      <c r="J35" s="29">
        <f t="shared" si="26"/>
        <v>0.114337899543379</v>
      </c>
      <c r="K35" s="29">
        <f t="shared" si="27"/>
        <v>9.1809775429326293E-2</v>
      </c>
      <c r="L35" s="29">
        <f t="shared" si="28"/>
        <v>9.8402790526895545E-2</v>
      </c>
      <c r="M35" s="29">
        <f t="shared" si="29"/>
        <v>8.7297438578149505E-2</v>
      </c>
      <c r="N35" s="29">
        <f t="shared" si="30"/>
        <v>0.10891603053435114</v>
      </c>
    </row>
    <row r="36" spans="1:14" x14ac:dyDescent="0.2">
      <c r="A36" s="14" t="s">
        <v>19</v>
      </c>
      <c r="B36" s="29">
        <f t="shared" si="18"/>
        <v>0.14382063434196135</v>
      </c>
      <c r="C36" s="29">
        <f t="shared" si="19"/>
        <v>0.13660974593919201</v>
      </c>
      <c r="D36" s="29">
        <f t="shared" si="20"/>
        <v>0.14968271743187755</v>
      </c>
      <c r="E36" s="29">
        <f t="shared" si="21"/>
        <v>0.14763897190675435</v>
      </c>
      <c r="F36" s="29">
        <f t="shared" si="22"/>
        <v>0.15733657858136302</v>
      </c>
      <c r="G36" s="29">
        <f t="shared" si="23"/>
        <v>0.12756018684872439</v>
      </c>
      <c r="H36" s="29">
        <f t="shared" si="24"/>
        <v>0.1432169845268082</v>
      </c>
      <c r="I36" s="29">
        <f t="shared" si="25"/>
        <v>0.13220144982830981</v>
      </c>
      <c r="J36" s="29">
        <f t="shared" si="26"/>
        <v>0.13589041095890411</v>
      </c>
      <c r="K36" s="29">
        <f t="shared" si="27"/>
        <v>0.12714663143989433</v>
      </c>
      <c r="L36" s="29">
        <f t="shared" si="28"/>
        <v>0.12961263080594823</v>
      </c>
      <c r="M36" s="29">
        <f t="shared" si="29"/>
        <v>0.12406342568391705</v>
      </c>
      <c r="N36" s="29">
        <f t="shared" si="30"/>
        <v>0.13777099236641221</v>
      </c>
    </row>
    <row r="37" spans="1:14" x14ac:dyDescent="0.2">
      <c r="A37" s="14" t="s">
        <v>1</v>
      </c>
      <c r="B37" s="29">
        <f t="shared" si="18"/>
        <v>0.43219103171709805</v>
      </c>
      <c r="C37" s="29">
        <f t="shared" si="19"/>
        <v>0.43252811328613078</v>
      </c>
      <c r="D37" s="29">
        <f t="shared" si="20"/>
        <v>0.43691675998506907</v>
      </c>
      <c r="E37" s="29">
        <f t="shared" si="21"/>
        <v>0.43295477186690579</v>
      </c>
      <c r="F37" s="29">
        <f t="shared" si="22"/>
        <v>0.43463143254520165</v>
      </c>
      <c r="G37" s="29">
        <f t="shared" si="23"/>
        <v>0.45220984549047788</v>
      </c>
      <c r="H37" s="29">
        <f t="shared" si="24"/>
        <v>0.44134580784454841</v>
      </c>
      <c r="I37" s="29">
        <f t="shared" si="25"/>
        <v>0.45917588706600532</v>
      </c>
      <c r="J37" s="29">
        <f t="shared" si="26"/>
        <v>0.45680365296803654</v>
      </c>
      <c r="K37" s="29">
        <f t="shared" si="27"/>
        <v>0.47192866578599735</v>
      </c>
      <c r="L37" s="29">
        <f t="shared" si="28"/>
        <v>0.45052322379291354</v>
      </c>
      <c r="M37" s="29">
        <f t="shared" si="29"/>
        <v>0.47046523784631467</v>
      </c>
      <c r="N37" s="29">
        <f t="shared" si="30"/>
        <v>0.44812213740458018</v>
      </c>
    </row>
    <row r="38" spans="1:14" x14ac:dyDescent="0.2">
      <c r="A38" s="14" t="s">
        <v>2</v>
      </c>
      <c r="B38" s="29">
        <f t="shared" si="18"/>
        <v>4.2289464090411955E-2</v>
      </c>
      <c r="C38" s="29">
        <f t="shared" si="19"/>
        <v>4.6647230320699708E-2</v>
      </c>
      <c r="D38" s="29">
        <f t="shared" si="20"/>
        <v>3.5834266517357223E-2</v>
      </c>
      <c r="E38" s="29">
        <f t="shared" si="21"/>
        <v>4.0645546921697549E-2</v>
      </c>
      <c r="F38" s="29">
        <f t="shared" si="22"/>
        <v>3.3553546592489568E-2</v>
      </c>
      <c r="G38" s="29">
        <f t="shared" si="23"/>
        <v>3.9166367229608333E-2</v>
      </c>
      <c r="H38" s="29">
        <f t="shared" si="24"/>
        <v>3.580424613170205E-2</v>
      </c>
      <c r="I38" s="29">
        <f t="shared" si="25"/>
        <v>4.3685616177031671E-2</v>
      </c>
      <c r="J38" s="29">
        <f t="shared" si="26"/>
        <v>3.5981735159817355E-2</v>
      </c>
      <c r="K38" s="29">
        <f t="shared" si="27"/>
        <v>4.4583883751651253E-2</v>
      </c>
      <c r="L38" s="29">
        <f t="shared" si="28"/>
        <v>4.4244538277951169E-2</v>
      </c>
      <c r="M38" s="29">
        <f t="shared" si="29"/>
        <v>4.3213103328105941E-2</v>
      </c>
      <c r="N38" s="29">
        <f t="shared" si="30"/>
        <v>4.0412213740458017E-2</v>
      </c>
    </row>
    <row r="39" spans="1:14" x14ac:dyDescent="0.2">
      <c r="A39" s="14" t="s">
        <v>20</v>
      </c>
      <c r="B39" s="29">
        <f t="shared" si="18"/>
        <v>0</v>
      </c>
      <c r="C39" s="29">
        <f t="shared" si="19"/>
        <v>2.0824656393169514E-4</v>
      </c>
      <c r="D39" s="29">
        <f t="shared" si="20"/>
        <v>0</v>
      </c>
      <c r="E39" s="29">
        <f t="shared" si="21"/>
        <v>3.984857541342897E-4</v>
      </c>
      <c r="F39" s="29">
        <f t="shared" si="22"/>
        <v>0</v>
      </c>
      <c r="G39" s="29">
        <f t="shared" si="23"/>
        <v>0</v>
      </c>
      <c r="H39" s="29">
        <f t="shared" si="24"/>
        <v>0</v>
      </c>
      <c r="I39" s="29">
        <f t="shared" si="25"/>
        <v>0</v>
      </c>
      <c r="J39" s="29">
        <f t="shared" si="26"/>
        <v>0</v>
      </c>
      <c r="K39" s="29">
        <f t="shared" si="27"/>
        <v>0</v>
      </c>
      <c r="L39" s="29">
        <f t="shared" si="28"/>
        <v>1.8358729575913347E-4</v>
      </c>
      <c r="M39" s="29">
        <f t="shared" si="29"/>
        <v>0</v>
      </c>
      <c r="N39" s="29">
        <f t="shared" si="30"/>
        <v>6.1068702290076332E-5</v>
      </c>
    </row>
    <row r="40" spans="1:14" x14ac:dyDescent="0.2">
      <c r="A40" s="14" t="s">
        <v>3</v>
      </c>
      <c r="B40" s="29">
        <f t="shared" si="18"/>
        <v>0.19431279620853081</v>
      </c>
      <c r="C40" s="29">
        <f t="shared" si="19"/>
        <v>0.18763015410245731</v>
      </c>
      <c r="D40" s="29">
        <f t="shared" si="20"/>
        <v>0.19316909294512877</v>
      </c>
      <c r="E40" s="29">
        <f t="shared" si="21"/>
        <v>0.20183303446901774</v>
      </c>
      <c r="F40" s="29">
        <f t="shared" si="22"/>
        <v>0.2032336578581363</v>
      </c>
      <c r="G40" s="29">
        <f t="shared" si="23"/>
        <v>0.20894717930291054</v>
      </c>
      <c r="H40" s="29">
        <f t="shared" si="24"/>
        <v>0.20349046419575387</v>
      </c>
      <c r="I40" s="29">
        <f t="shared" si="25"/>
        <v>0.19420068676077834</v>
      </c>
      <c r="J40" s="29">
        <f t="shared" si="26"/>
        <v>0.18666666666666668</v>
      </c>
      <c r="K40" s="29">
        <f t="shared" si="27"/>
        <v>0.19732496697490093</v>
      </c>
      <c r="L40" s="29">
        <f t="shared" si="28"/>
        <v>0.20469983477143383</v>
      </c>
      <c r="M40" s="29">
        <f t="shared" si="29"/>
        <v>0.21031538595574142</v>
      </c>
      <c r="N40" s="29">
        <f t="shared" si="30"/>
        <v>0.19900763358778625</v>
      </c>
    </row>
    <row r="41" spans="1:14" ht="10.8" thickBot="1" x14ac:dyDescent="0.25">
      <c r="A41" s="30" t="s">
        <v>4</v>
      </c>
      <c r="B41" s="31">
        <f t="shared" si="18"/>
        <v>5.5049216186656945E-2</v>
      </c>
      <c r="C41" s="31">
        <f t="shared" si="19"/>
        <v>6.2682215743440239E-2</v>
      </c>
      <c r="D41" s="31">
        <f t="shared" si="20"/>
        <v>5.9163867114594995E-2</v>
      </c>
      <c r="E41" s="31">
        <f t="shared" si="21"/>
        <v>5.5987248455867701E-2</v>
      </c>
      <c r="F41" s="31">
        <f t="shared" si="22"/>
        <v>5.4763560500695412E-2</v>
      </c>
      <c r="G41" s="31">
        <f t="shared" si="23"/>
        <v>6.0905497664390948E-2</v>
      </c>
      <c r="H41" s="31">
        <f t="shared" si="24"/>
        <v>6.2972292191435769E-2</v>
      </c>
      <c r="I41" s="31">
        <f t="shared" si="25"/>
        <v>5.7802365509347579E-2</v>
      </c>
      <c r="J41" s="31">
        <f t="shared" si="26"/>
        <v>6.6118721461187219E-2</v>
      </c>
      <c r="K41" s="31">
        <f t="shared" si="27"/>
        <v>6.4233817701453103E-2</v>
      </c>
      <c r="L41" s="31">
        <f t="shared" si="28"/>
        <v>6.8661648613915924E-2</v>
      </c>
      <c r="M41" s="31">
        <f t="shared" si="29"/>
        <v>6.1334727304408435E-2</v>
      </c>
      <c r="N41" s="31">
        <f t="shared" si="30"/>
        <v>6.0839694656488551E-2</v>
      </c>
    </row>
    <row r="42" spans="1:14" x14ac:dyDescent="0.2">
      <c r="A42" s="53" t="s">
        <v>48</v>
      </c>
      <c r="B42" s="37">
        <f>SUM(B34:B41)</f>
        <v>0.99999999999999989</v>
      </c>
      <c r="C42" s="37">
        <f t="shared" ref="C42:K42" si="31">SUM(C34:C41)</f>
        <v>1</v>
      </c>
      <c r="D42" s="37">
        <f t="shared" si="31"/>
        <v>1</v>
      </c>
      <c r="E42" s="37">
        <f t="shared" si="31"/>
        <v>1</v>
      </c>
      <c r="F42" s="37">
        <f t="shared" si="31"/>
        <v>1</v>
      </c>
      <c r="G42" s="37">
        <f t="shared" si="31"/>
        <v>0.99999999999999989</v>
      </c>
      <c r="H42" s="37">
        <f t="shared" si="31"/>
        <v>1.0000000000000002</v>
      </c>
      <c r="I42" s="37">
        <f t="shared" si="31"/>
        <v>1</v>
      </c>
      <c r="J42" s="37">
        <f t="shared" si="31"/>
        <v>1</v>
      </c>
      <c r="K42" s="37">
        <f t="shared" si="31"/>
        <v>0.99999999999999989</v>
      </c>
      <c r="L42" s="37">
        <f>SUM(L34:L41)</f>
        <v>1.0000000000000002</v>
      </c>
      <c r="M42" s="37">
        <f>SUM(M34:M41)</f>
        <v>0.99999999999999989</v>
      </c>
      <c r="N42" s="37">
        <f>SUM(N34:N41)</f>
        <v>1</v>
      </c>
    </row>
    <row r="43" spans="1:14" x14ac:dyDescent="0.2">
      <c r="A43" s="16" t="s">
        <v>23</v>
      </c>
      <c r="B43" s="12" t="s">
        <v>36</v>
      </c>
      <c r="C43" s="12" t="s">
        <v>37</v>
      </c>
      <c r="D43" s="12" t="s">
        <v>38</v>
      </c>
      <c r="E43" s="12" t="s">
        <v>39</v>
      </c>
      <c r="F43" s="12" t="s">
        <v>40</v>
      </c>
      <c r="G43" s="12" t="s">
        <v>41</v>
      </c>
      <c r="H43" s="12" t="s">
        <v>42</v>
      </c>
      <c r="I43" s="12" t="s">
        <v>43</v>
      </c>
      <c r="J43" s="12" t="s">
        <v>44</v>
      </c>
      <c r="K43" s="12" t="s">
        <v>45</v>
      </c>
      <c r="L43" s="12" t="s">
        <v>46</v>
      </c>
      <c r="M43" s="12" t="s">
        <v>47</v>
      </c>
      <c r="N43" s="12" t="s">
        <v>0</v>
      </c>
    </row>
    <row r="44" spans="1:14" x14ac:dyDescent="0.2">
      <c r="A44" s="14" t="s">
        <v>17</v>
      </c>
      <c r="B44" s="38">
        <f t="shared" ref="B44:N44" si="32">B3/B24</f>
        <v>105.57</v>
      </c>
      <c r="C44" s="38">
        <f t="shared" si="32"/>
        <v>103.5</v>
      </c>
      <c r="D44" s="38">
        <f t="shared" si="32"/>
        <v>103.5</v>
      </c>
      <c r="E44" s="38">
        <f t="shared" si="32"/>
        <v>103.5</v>
      </c>
      <c r="F44" s="38">
        <f t="shared" si="32"/>
        <v>111.16666666666667</v>
      </c>
      <c r="G44" s="38">
        <f t="shared" si="32"/>
        <v>103.5</v>
      </c>
      <c r="H44" s="38">
        <f t="shared" si="32"/>
        <v>106.08750000000001</v>
      </c>
      <c r="I44" s="38">
        <f t="shared" si="32"/>
        <v>103.5</v>
      </c>
      <c r="J44" s="38">
        <f t="shared" si="32"/>
        <v>103.5</v>
      </c>
      <c r="K44" s="38">
        <f t="shared" si="32"/>
        <v>103.5</v>
      </c>
      <c r="L44" s="38">
        <f t="shared" si="32"/>
        <v>103.5</v>
      </c>
      <c r="M44" s="38">
        <f t="shared" si="32"/>
        <v>103.5</v>
      </c>
      <c r="N44" s="38">
        <f t="shared" si="32"/>
        <v>105.44670846394985</v>
      </c>
    </row>
    <row r="45" spans="1:14" x14ac:dyDescent="0.2">
      <c r="A45" s="14" t="s">
        <v>18</v>
      </c>
      <c r="B45" s="38">
        <f t="shared" ref="B45:N45" si="33">B4/B25</f>
        <v>114.18683431952662</v>
      </c>
      <c r="C45" s="38">
        <f t="shared" si="33"/>
        <v>114.39648000000001</v>
      </c>
      <c r="D45" s="38">
        <f t="shared" si="33"/>
        <v>114.55386398763525</v>
      </c>
      <c r="E45" s="38">
        <f t="shared" si="33"/>
        <v>114.83146551724138</v>
      </c>
      <c r="F45" s="38">
        <f t="shared" si="33"/>
        <v>114.40446428571428</v>
      </c>
      <c r="G45" s="38">
        <f t="shared" si="33"/>
        <v>114.60522388059701</v>
      </c>
      <c r="H45" s="38">
        <f t="shared" si="33"/>
        <v>114.23658743633278</v>
      </c>
      <c r="I45" s="38">
        <f t="shared" si="33"/>
        <v>113.85</v>
      </c>
      <c r="J45" s="38">
        <f t="shared" si="33"/>
        <v>115.48682108626198</v>
      </c>
      <c r="K45" s="38">
        <f t="shared" si="33"/>
        <v>114.25953237410073</v>
      </c>
      <c r="L45" s="38">
        <f t="shared" si="33"/>
        <v>114.69962686567165</v>
      </c>
      <c r="M45" s="38">
        <f t="shared" si="33"/>
        <v>114.30449101796408</v>
      </c>
      <c r="N45" s="38">
        <f t="shared" si="33"/>
        <v>114.48835155592937</v>
      </c>
    </row>
    <row r="46" spans="1:14" x14ac:dyDescent="0.2">
      <c r="A46" s="14" t="s">
        <v>19</v>
      </c>
      <c r="B46" s="38">
        <f t="shared" ref="B46:N46" si="34">B5/B26</f>
        <v>103.76235741444867</v>
      </c>
      <c r="C46" s="38">
        <f t="shared" si="34"/>
        <v>103.9733231707317</v>
      </c>
      <c r="D46" s="38">
        <f t="shared" si="34"/>
        <v>104.01620947630923</v>
      </c>
      <c r="E46" s="38">
        <f t="shared" si="34"/>
        <v>103.91902834008097</v>
      </c>
      <c r="F46" s="38">
        <f t="shared" si="34"/>
        <v>103.95745856353591</v>
      </c>
      <c r="G46" s="38">
        <f t="shared" si="34"/>
        <v>103.93732394366197</v>
      </c>
      <c r="H46" s="38">
        <f t="shared" si="34"/>
        <v>104.41017587939699</v>
      </c>
      <c r="I46" s="38">
        <f t="shared" si="34"/>
        <v>103.5</v>
      </c>
      <c r="J46" s="38">
        <f t="shared" si="34"/>
        <v>103.77822580645162</v>
      </c>
      <c r="K46" s="38">
        <f t="shared" si="34"/>
        <v>103.90324675324675</v>
      </c>
      <c r="L46" s="38">
        <f t="shared" si="34"/>
        <v>103.64660056657223</v>
      </c>
      <c r="M46" s="38">
        <f t="shared" si="34"/>
        <v>104.0814606741573</v>
      </c>
      <c r="N46" s="38">
        <f t="shared" si="34"/>
        <v>103.91289893617021</v>
      </c>
    </row>
    <row r="47" spans="1:14" x14ac:dyDescent="0.2">
      <c r="A47" s="14" t="s">
        <v>1</v>
      </c>
      <c r="B47" s="38">
        <f t="shared" ref="B47:N47" si="35">B6/B27</f>
        <v>104.24209194432729</v>
      </c>
      <c r="C47" s="38">
        <f t="shared" si="35"/>
        <v>103.74915743861338</v>
      </c>
      <c r="D47" s="38">
        <f t="shared" si="35"/>
        <v>104.11896625373772</v>
      </c>
      <c r="E47" s="38">
        <f t="shared" si="35"/>
        <v>103.92867004141739</v>
      </c>
      <c r="F47" s="38">
        <f t="shared" si="35"/>
        <v>104.3694</v>
      </c>
      <c r="G47" s="38">
        <f t="shared" si="35"/>
        <v>104.19904648390941</v>
      </c>
      <c r="H47" s="38">
        <f t="shared" si="35"/>
        <v>104.13289849164289</v>
      </c>
      <c r="I47" s="38">
        <f t="shared" si="35"/>
        <v>103.97299542999585</v>
      </c>
      <c r="J47" s="38">
        <f t="shared" si="35"/>
        <v>104.24490203918432</v>
      </c>
      <c r="K47" s="38">
        <f t="shared" si="35"/>
        <v>104.11564030790763</v>
      </c>
      <c r="L47" s="38">
        <f t="shared" si="35"/>
        <v>103.96393643031784</v>
      </c>
      <c r="M47" s="38">
        <f t="shared" si="35"/>
        <v>103.92166666666667</v>
      </c>
      <c r="N47" s="38">
        <f t="shared" si="35"/>
        <v>104.08534341782502</v>
      </c>
    </row>
    <row r="48" spans="1:14" x14ac:dyDescent="0.2">
      <c r="A48" s="14" t="s">
        <v>2</v>
      </c>
      <c r="B48" s="38">
        <f t="shared" ref="B48:N48" si="36">B7/B28</f>
        <v>119.54306034482759</v>
      </c>
      <c r="C48" s="38">
        <f t="shared" si="36"/>
        <v>120.09276785714285</v>
      </c>
      <c r="D48" s="38">
        <f t="shared" si="36"/>
        <v>119.64994791666668</v>
      </c>
      <c r="E48" s="38">
        <f t="shared" si="36"/>
        <v>119.61348039215687</v>
      </c>
      <c r="F48" s="38">
        <f t="shared" si="36"/>
        <v>119.03</v>
      </c>
      <c r="G48" s="38">
        <f t="shared" si="36"/>
        <v>120.66802752293579</v>
      </c>
      <c r="H48" s="38">
        <f t="shared" si="36"/>
        <v>119.03</v>
      </c>
      <c r="I48" s="38">
        <f t="shared" si="36"/>
        <v>120.0695633187773</v>
      </c>
      <c r="J48" s="38">
        <f t="shared" si="36"/>
        <v>120.23842639593909</v>
      </c>
      <c r="K48" s="38">
        <f t="shared" si="36"/>
        <v>119.47085185185186</v>
      </c>
      <c r="L48" s="38">
        <f t="shared" si="36"/>
        <v>120.01659751037344</v>
      </c>
      <c r="M48" s="38">
        <f t="shared" si="36"/>
        <v>120.46987903225806</v>
      </c>
      <c r="N48" s="38">
        <f t="shared" si="36"/>
        <v>119.8393124291651</v>
      </c>
    </row>
    <row r="49" spans="1:14" x14ac:dyDescent="0.2">
      <c r="A49" s="14" t="s">
        <v>20</v>
      </c>
      <c r="B49" s="38" t="s">
        <v>51</v>
      </c>
      <c r="C49" s="38">
        <f>C8/C29</f>
        <v>103.5</v>
      </c>
      <c r="D49" s="38" t="s">
        <v>51</v>
      </c>
      <c r="E49" s="38">
        <f>E8/E29</f>
        <v>103.5</v>
      </c>
      <c r="F49" s="38" t="s">
        <v>51</v>
      </c>
      <c r="G49" s="38" t="s">
        <v>51</v>
      </c>
      <c r="H49" s="38" t="s">
        <v>51</v>
      </c>
      <c r="I49" s="38" t="s">
        <v>51</v>
      </c>
      <c r="J49" s="38" t="s">
        <v>51</v>
      </c>
      <c r="K49" s="38" t="s">
        <v>51</v>
      </c>
      <c r="L49" s="38">
        <f>L8/L29</f>
        <v>103.5</v>
      </c>
      <c r="M49" s="38" t="s">
        <v>51</v>
      </c>
      <c r="N49" s="38">
        <f>N8/N29</f>
        <v>103.5</v>
      </c>
    </row>
    <row r="50" spans="1:14" x14ac:dyDescent="0.2">
      <c r="A50" s="14" t="s">
        <v>3</v>
      </c>
      <c r="B50" s="38">
        <f>B9/B30</f>
        <v>92.379249530956841</v>
      </c>
      <c r="C50" s="38">
        <f>C9/C30</f>
        <v>92.8356936736959</v>
      </c>
      <c r="D50" s="38">
        <f>D9/D30</f>
        <v>92.476019323671494</v>
      </c>
      <c r="E50" s="38">
        <f>E9/E30</f>
        <v>92.483751233958529</v>
      </c>
      <c r="F50" s="38">
        <f t="shared" ref="F50:K51" si="37">F9/F30</f>
        <v>92.277604790419161</v>
      </c>
      <c r="G50" s="38">
        <f t="shared" si="37"/>
        <v>92.436835769561469</v>
      </c>
      <c r="H50" s="38">
        <f t="shared" si="37"/>
        <v>92.527250221043332</v>
      </c>
      <c r="I50" s="38">
        <f t="shared" si="37"/>
        <v>93.024911591355604</v>
      </c>
      <c r="J50" s="38">
        <f t="shared" si="37"/>
        <v>92.660821917808221</v>
      </c>
      <c r="K50" s="38">
        <f t="shared" si="37"/>
        <v>92.505439330543936</v>
      </c>
      <c r="L50" s="38">
        <f>L9/L30</f>
        <v>92.863569506726463</v>
      </c>
      <c r="M50" s="38">
        <f>M9/M30</f>
        <v>92.959536039768025</v>
      </c>
      <c r="N50" s="38">
        <f>N9/N30</f>
        <v>92.614698887610274</v>
      </c>
    </row>
    <row r="51" spans="1:14" x14ac:dyDescent="0.2">
      <c r="A51" s="14" t="s">
        <v>4</v>
      </c>
      <c r="B51" s="38">
        <f>B10/B31</f>
        <v>105.3476821192053</v>
      </c>
      <c r="C51" s="38">
        <f>C10/C31</f>
        <v>105.34883720930233</v>
      </c>
      <c r="D51" s="38">
        <f>D10/D31</f>
        <v>105.33123028391167</v>
      </c>
      <c r="E51" s="38">
        <f>E10/E31</f>
        <v>106.12099644128114</v>
      </c>
      <c r="F51" s="38">
        <f t="shared" si="37"/>
        <v>105.66666666666667</v>
      </c>
      <c r="G51" s="38">
        <f t="shared" si="37"/>
        <v>105.30973451327434</v>
      </c>
      <c r="H51" s="38">
        <f t="shared" si="37"/>
        <v>105.3</v>
      </c>
      <c r="I51" s="38">
        <f t="shared" si="37"/>
        <v>105.6930693069307</v>
      </c>
      <c r="J51" s="38">
        <f t="shared" si="37"/>
        <v>105.58011049723757</v>
      </c>
      <c r="K51" s="38">
        <f t="shared" si="37"/>
        <v>105.80976863753213</v>
      </c>
      <c r="L51" s="38">
        <f>L10/L31</f>
        <v>105.84224598930481</v>
      </c>
      <c r="M51" s="38">
        <f>M10/M31</f>
        <v>105.59659090909091</v>
      </c>
      <c r="N51" s="38">
        <f>N10/N31</f>
        <v>105.57967377666249</v>
      </c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2012 THROUGH OCT 31 2013</oddHeader>
    <oddFooter>&amp;L&amp;8Nov 4 2013&amp;C&amp;8Page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Group 1 ITE</vt:lpstr>
      <vt:lpstr>Group 2 BTE</vt:lpstr>
      <vt:lpstr>Group 3 RIC</vt:lpstr>
      <vt:lpstr>Group 4 CROS</vt:lpstr>
      <vt:lpstr>Group 5 Remotes</vt:lpstr>
    </vt:vector>
  </TitlesOfParts>
  <Company>Denver Distribution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Hearing Aids Procurement Distribution Nov 2012-Oct 2013</dc:title>
  <dc:creator>US Dept Veterans Affairs, Office of Acquisition, Logistics &amp; Construction</dc:creator>
  <cp:keywords>Hearing Aids; Procurement; Distribution</cp:keywords>
  <cp:lastModifiedBy>Department of Veterans Affairs</cp:lastModifiedBy>
  <cp:lastPrinted>2013-10-03T21:36:51Z</cp:lastPrinted>
  <dcterms:created xsi:type="dcterms:W3CDTF">2004-12-02T00:55:54Z</dcterms:created>
  <dcterms:modified xsi:type="dcterms:W3CDTF">2017-06-01T20:34:57Z</dcterms:modified>
</cp:coreProperties>
</file>