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15192" windowHeight="8700" tabRatio="623"/>
  </bookViews>
  <sheets>
    <sheet name="Summary" sheetId="1" r:id="rId1"/>
    <sheet name="Group 1 ITE" sheetId="2" r:id="rId2"/>
    <sheet name="Group 2 BTE" sheetId="3" r:id="rId3"/>
    <sheet name="Group 3 RIC" sheetId="4" r:id="rId4"/>
    <sheet name="Group 4 Wireless" sheetId="7" r:id="rId5"/>
    <sheet name="Group 6 Remotes" sheetId="6" r:id="rId6"/>
    <sheet name="Group 7 CROS" sheetId="5" r:id="rId7"/>
  </sheets>
  <calcPr calcId="145621"/>
</workbook>
</file>

<file path=xl/calcChain.xml><?xml version="1.0" encoding="utf-8"?>
<calcChain xmlns="http://schemas.openxmlformats.org/spreadsheetml/2006/main">
  <c r="B9" i="2" l="1"/>
  <c r="C9" i="2"/>
  <c r="D9" i="2"/>
  <c r="E9" i="2"/>
  <c r="F9" i="2"/>
  <c r="G9" i="2"/>
  <c r="H9" i="2"/>
  <c r="I9" i="2"/>
  <c r="J9" i="2"/>
  <c r="K9" i="2"/>
  <c r="L9" i="2"/>
  <c r="M9" i="2"/>
  <c r="N8" i="2"/>
  <c r="K64" i="7" l="1"/>
  <c r="J64" i="7" l="1"/>
  <c r="I64" i="7"/>
  <c r="E54" i="7" l="1"/>
  <c r="E9" i="7"/>
  <c r="C53" i="7" l="1"/>
  <c r="B40" i="4" l="1"/>
  <c r="C59" i="7" l="1"/>
  <c r="D59" i="7"/>
  <c r="E59" i="7"/>
  <c r="F59" i="7"/>
  <c r="G59" i="7"/>
  <c r="H59" i="7"/>
  <c r="I59" i="7"/>
  <c r="J59" i="7"/>
  <c r="K59" i="7"/>
  <c r="L59" i="7"/>
  <c r="M59" i="7"/>
  <c r="B64" i="7"/>
  <c r="B59" i="7"/>
  <c r="B62" i="1" s="1"/>
  <c r="B20" i="1" l="1"/>
  <c r="B51" i="7" l="1"/>
  <c r="B15" i="1" l="1"/>
  <c r="B93" i="1" l="1"/>
  <c r="C93" i="1"/>
  <c r="D93" i="1"/>
  <c r="E93" i="1"/>
  <c r="F93" i="1"/>
  <c r="G93" i="1"/>
  <c r="H93" i="1"/>
  <c r="I93" i="1"/>
  <c r="J93" i="1"/>
  <c r="K93" i="1"/>
  <c r="L93" i="1"/>
  <c r="M93" i="1"/>
  <c r="C92" i="1"/>
  <c r="D92" i="1"/>
  <c r="E92" i="1"/>
  <c r="F92" i="1"/>
  <c r="G92" i="1"/>
  <c r="H92" i="1"/>
  <c r="I92" i="1"/>
  <c r="J92" i="1"/>
  <c r="K92" i="1"/>
  <c r="L92" i="1"/>
  <c r="M92" i="1"/>
  <c r="B89" i="1"/>
  <c r="C89" i="1"/>
  <c r="D89" i="1"/>
  <c r="E89" i="1"/>
  <c r="F89" i="1"/>
  <c r="G89" i="1"/>
  <c r="H89" i="1"/>
  <c r="I89" i="1"/>
  <c r="J89" i="1"/>
  <c r="K89" i="1"/>
  <c r="L89" i="1"/>
  <c r="M89" i="1"/>
  <c r="C88" i="1"/>
  <c r="D88" i="1"/>
  <c r="E88" i="1"/>
  <c r="F88" i="1"/>
  <c r="G88" i="1"/>
  <c r="H88" i="1"/>
  <c r="I88" i="1"/>
  <c r="J88" i="1"/>
  <c r="K88" i="1"/>
  <c r="L88" i="1"/>
  <c r="M88" i="1"/>
  <c r="B80" i="1"/>
  <c r="C80" i="1"/>
  <c r="D80" i="1"/>
  <c r="E80" i="1"/>
  <c r="F80" i="1"/>
  <c r="G80" i="1"/>
  <c r="H80" i="1"/>
  <c r="I80" i="1"/>
  <c r="J80" i="1"/>
  <c r="K80" i="1"/>
  <c r="L80" i="1"/>
  <c r="M80" i="1"/>
  <c r="B81" i="1"/>
  <c r="C81" i="1"/>
  <c r="D81" i="1"/>
  <c r="E81" i="1"/>
  <c r="F81" i="1"/>
  <c r="G81" i="1"/>
  <c r="H81" i="1"/>
  <c r="I81" i="1"/>
  <c r="J81" i="1"/>
  <c r="K81" i="1"/>
  <c r="L81" i="1"/>
  <c r="M81" i="1"/>
  <c r="B82" i="1"/>
  <c r="C82" i="1"/>
  <c r="D82" i="1"/>
  <c r="E82" i="1"/>
  <c r="F82" i="1"/>
  <c r="G82" i="1"/>
  <c r="H82" i="1"/>
  <c r="I82" i="1"/>
  <c r="J82" i="1"/>
  <c r="K82" i="1"/>
  <c r="L82" i="1"/>
  <c r="M82" i="1"/>
  <c r="B83" i="1"/>
  <c r="C83" i="1"/>
  <c r="D83" i="1"/>
  <c r="E83" i="1"/>
  <c r="F83" i="1"/>
  <c r="G83" i="1"/>
  <c r="H83" i="1"/>
  <c r="I83" i="1"/>
  <c r="J83" i="1"/>
  <c r="K83" i="1"/>
  <c r="L83" i="1"/>
  <c r="M83" i="1"/>
  <c r="B84" i="1"/>
  <c r="C84" i="1"/>
  <c r="D84" i="1"/>
  <c r="E84" i="1"/>
  <c r="F84" i="1"/>
  <c r="G84" i="1"/>
  <c r="H84" i="1"/>
  <c r="I84" i="1"/>
  <c r="J84" i="1"/>
  <c r="K84" i="1"/>
  <c r="L84" i="1"/>
  <c r="M84" i="1"/>
  <c r="C79" i="1"/>
  <c r="D79" i="1"/>
  <c r="E79" i="1"/>
  <c r="F79" i="1"/>
  <c r="G79" i="1"/>
  <c r="H79" i="1"/>
  <c r="I79" i="1"/>
  <c r="J79" i="1"/>
  <c r="K79" i="1"/>
  <c r="L79" i="1"/>
  <c r="M79" i="1"/>
  <c r="B72" i="1"/>
  <c r="C72" i="1"/>
  <c r="D72" i="1"/>
  <c r="E72" i="1"/>
  <c r="F72" i="1"/>
  <c r="G72" i="1"/>
  <c r="H72" i="1"/>
  <c r="I72" i="1"/>
  <c r="J72" i="1"/>
  <c r="K72" i="1"/>
  <c r="L72" i="1"/>
  <c r="M72" i="1"/>
  <c r="B73" i="1"/>
  <c r="C73" i="1"/>
  <c r="D73" i="1"/>
  <c r="E73" i="1"/>
  <c r="F73" i="1"/>
  <c r="G73" i="1"/>
  <c r="H73" i="1"/>
  <c r="I73" i="1"/>
  <c r="J73" i="1"/>
  <c r="K73" i="1"/>
  <c r="L73" i="1"/>
  <c r="M73" i="1"/>
  <c r="B74" i="1"/>
  <c r="C74" i="1"/>
  <c r="D74" i="1"/>
  <c r="E74" i="1"/>
  <c r="F74" i="1"/>
  <c r="G74" i="1"/>
  <c r="H74" i="1"/>
  <c r="I74" i="1"/>
  <c r="J74" i="1"/>
  <c r="K74" i="1"/>
  <c r="L74" i="1"/>
  <c r="M74" i="1"/>
  <c r="B75" i="1"/>
  <c r="C75" i="1"/>
  <c r="D75" i="1"/>
  <c r="E75" i="1"/>
  <c r="F75" i="1"/>
  <c r="G75" i="1"/>
  <c r="H75" i="1"/>
  <c r="I75" i="1"/>
  <c r="J75" i="1"/>
  <c r="K75" i="1"/>
  <c r="L75" i="1"/>
  <c r="M75" i="1"/>
  <c r="B76" i="1"/>
  <c r="C76" i="1"/>
  <c r="D76" i="1"/>
  <c r="E76" i="1"/>
  <c r="F76" i="1"/>
  <c r="G76" i="1"/>
  <c r="H76" i="1"/>
  <c r="I76" i="1"/>
  <c r="J76" i="1"/>
  <c r="K76" i="1"/>
  <c r="L76" i="1"/>
  <c r="M76" i="1"/>
  <c r="C71" i="1"/>
  <c r="D71" i="1"/>
  <c r="E71" i="1"/>
  <c r="F71" i="1"/>
  <c r="G71" i="1"/>
  <c r="H71" i="1"/>
  <c r="I71" i="1"/>
  <c r="J71" i="1"/>
  <c r="K71" i="1"/>
  <c r="L71" i="1"/>
  <c r="M71" i="1"/>
  <c r="J67" i="1"/>
  <c r="C62" i="1"/>
  <c r="D62" i="1"/>
  <c r="E62" i="1"/>
  <c r="F62" i="1"/>
  <c r="G62" i="1"/>
  <c r="H62" i="1"/>
  <c r="I62" i="1"/>
  <c r="J62" i="1"/>
  <c r="K62" i="1"/>
  <c r="L62" i="1"/>
  <c r="M62" i="1"/>
  <c r="B46" i="1"/>
  <c r="C46" i="1"/>
  <c r="D46" i="1"/>
  <c r="E46" i="1"/>
  <c r="F46" i="1"/>
  <c r="G46" i="1"/>
  <c r="H46" i="1"/>
  <c r="I46" i="1"/>
  <c r="J46" i="1"/>
  <c r="K46" i="1"/>
  <c r="L46" i="1"/>
  <c r="M46" i="1"/>
  <c r="B47" i="1"/>
  <c r="C47" i="1"/>
  <c r="D47" i="1"/>
  <c r="E47" i="1"/>
  <c r="F47" i="1"/>
  <c r="G47" i="1"/>
  <c r="H47" i="1"/>
  <c r="I47" i="1"/>
  <c r="K47" i="1"/>
  <c r="L47" i="1"/>
  <c r="M47" i="1"/>
  <c r="B48" i="1"/>
  <c r="C48" i="1"/>
  <c r="D48" i="1"/>
  <c r="E48" i="1"/>
  <c r="F48" i="1"/>
  <c r="G48" i="1"/>
  <c r="H48" i="1"/>
  <c r="I48" i="1"/>
  <c r="J48" i="1"/>
  <c r="K48" i="1"/>
  <c r="L48" i="1"/>
  <c r="M48" i="1"/>
  <c r="B49" i="1"/>
  <c r="C49" i="1"/>
  <c r="D49" i="1"/>
  <c r="E49" i="1"/>
  <c r="F49" i="1"/>
  <c r="G49" i="1"/>
  <c r="H49" i="1"/>
  <c r="I49" i="1"/>
  <c r="J49" i="1"/>
  <c r="K49" i="1"/>
  <c r="L49" i="1"/>
  <c r="M49" i="1"/>
  <c r="C50" i="1"/>
  <c r="D50" i="1"/>
  <c r="F50" i="1"/>
  <c r="G50" i="1"/>
  <c r="H50" i="1"/>
  <c r="I50" i="1"/>
  <c r="J50" i="1"/>
  <c r="K50" i="1"/>
  <c r="L50" i="1"/>
  <c r="M50" i="1"/>
  <c r="C45" i="1"/>
  <c r="D45" i="1"/>
  <c r="E45" i="1"/>
  <c r="F45" i="1"/>
  <c r="G45" i="1"/>
  <c r="H45" i="1"/>
  <c r="I45" i="1"/>
  <c r="J45" i="1"/>
  <c r="K45" i="1"/>
  <c r="L45" i="1"/>
  <c r="M45" i="1"/>
  <c r="B38" i="1"/>
  <c r="C38" i="1"/>
  <c r="D38" i="1"/>
  <c r="E38" i="1"/>
  <c r="F38" i="1"/>
  <c r="G38" i="1"/>
  <c r="H38" i="1"/>
  <c r="I38" i="1"/>
  <c r="J38" i="1"/>
  <c r="K38" i="1"/>
  <c r="L38" i="1"/>
  <c r="M38" i="1"/>
  <c r="B39" i="1"/>
  <c r="C39" i="1"/>
  <c r="D39" i="1"/>
  <c r="E39" i="1"/>
  <c r="F39" i="1"/>
  <c r="G39" i="1"/>
  <c r="H39" i="1"/>
  <c r="I39" i="1"/>
  <c r="J39" i="1"/>
  <c r="K39" i="1"/>
  <c r="L39" i="1"/>
  <c r="M39" i="1"/>
  <c r="B40" i="1"/>
  <c r="C40" i="1"/>
  <c r="D40" i="1"/>
  <c r="E40" i="1"/>
  <c r="F40" i="1"/>
  <c r="G40" i="1"/>
  <c r="H40" i="1"/>
  <c r="I40" i="1"/>
  <c r="J40" i="1"/>
  <c r="K40" i="1"/>
  <c r="L40" i="1"/>
  <c r="M40" i="1"/>
  <c r="B41" i="1"/>
  <c r="C41" i="1"/>
  <c r="D41" i="1"/>
  <c r="E41" i="1"/>
  <c r="F41" i="1"/>
  <c r="G41" i="1"/>
  <c r="H41" i="1"/>
  <c r="I41" i="1"/>
  <c r="J41" i="1"/>
  <c r="K41" i="1"/>
  <c r="L41" i="1"/>
  <c r="M41" i="1"/>
  <c r="B42" i="1"/>
  <c r="C42" i="1"/>
  <c r="D42" i="1"/>
  <c r="E42" i="1"/>
  <c r="F42" i="1"/>
  <c r="G42" i="1"/>
  <c r="H42" i="1"/>
  <c r="I42" i="1"/>
  <c r="J42" i="1"/>
  <c r="K42" i="1"/>
  <c r="L42" i="1"/>
  <c r="M42" i="1"/>
  <c r="C37" i="1"/>
  <c r="D37" i="1"/>
  <c r="E37" i="1"/>
  <c r="F37" i="1"/>
  <c r="G37" i="1"/>
  <c r="H37" i="1"/>
  <c r="I37" i="1"/>
  <c r="J37" i="1"/>
  <c r="K37" i="1"/>
  <c r="L37" i="1"/>
  <c r="M37" i="1"/>
  <c r="B29" i="1"/>
  <c r="C29" i="1"/>
  <c r="D29" i="1"/>
  <c r="E29" i="1"/>
  <c r="F29" i="1"/>
  <c r="G29" i="1"/>
  <c r="H29" i="1"/>
  <c r="I29" i="1"/>
  <c r="J29" i="1"/>
  <c r="K29" i="1"/>
  <c r="L29" i="1"/>
  <c r="M29" i="1"/>
  <c r="B30" i="1"/>
  <c r="C30" i="1"/>
  <c r="D30" i="1"/>
  <c r="E30" i="1"/>
  <c r="F30" i="1"/>
  <c r="G30" i="1"/>
  <c r="H30" i="1"/>
  <c r="I30" i="1"/>
  <c r="J30" i="1"/>
  <c r="K30" i="1"/>
  <c r="L30" i="1"/>
  <c r="M30" i="1"/>
  <c r="B31" i="1"/>
  <c r="C31" i="1"/>
  <c r="D31" i="1"/>
  <c r="E31" i="1"/>
  <c r="F31" i="1"/>
  <c r="G31" i="1"/>
  <c r="H31" i="1"/>
  <c r="I31" i="1"/>
  <c r="J31" i="1"/>
  <c r="K31" i="1"/>
  <c r="L31" i="1"/>
  <c r="M31" i="1"/>
  <c r="B32" i="1"/>
  <c r="C32" i="1"/>
  <c r="D32" i="1"/>
  <c r="E32" i="1"/>
  <c r="F32" i="1"/>
  <c r="G32" i="1"/>
  <c r="H32" i="1"/>
  <c r="I32" i="1"/>
  <c r="J32" i="1"/>
  <c r="K32" i="1"/>
  <c r="L32" i="1"/>
  <c r="M32" i="1"/>
  <c r="B33" i="1"/>
  <c r="C33" i="1"/>
  <c r="D33" i="1"/>
  <c r="E33" i="1"/>
  <c r="F33" i="1"/>
  <c r="G33" i="1"/>
  <c r="H33" i="1"/>
  <c r="I33" i="1"/>
  <c r="J33" i="1"/>
  <c r="K33" i="1"/>
  <c r="L33" i="1"/>
  <c r="M33" i="1"/>
  <c r="C28" i="1"/>
  <c r="D28" i="1"/>
  <c r="E28" i="1"/>
  <c r="F28" i="1"/>
  <c r="G28" i="1"/>
  <c r="H28" i="1"/>
  <c r="I28" i="1"/>
  <c r="J28" i="1"/>
  <c r="K28" i="1"/>
  <c r="L28" i="1"/>
  <c r="M28" i="1"/>
  <c r="B21" i="1"/>
  <c r="C21" i="1"/>
  <c r="D21" i="1"/>
  <c r="E21" i="1"/>
  <c r="F21" i="1"/>
  <c r="G21" i="1"/>
  <c r="H21" i="1"/>
  <c r="I21" i="1"/>
  <c r="J21" i="1"/>
  <c r="K21" i="1"/>
  <c r="L21" i="1"/>
  <c r="M21" i="1"/>
  <c r="B22" i="1"/>
  <c r="C22" i="1"/>
  <c r="D22" i="1"/>
  <c r="E22" i="1"/>
  <c r="F22" i="1"/>
  <c r="G22" i="1"/>
  <c r="H22" i="1"/>
  <c r="I22" i="1"/>
  <c r="J22" i="1"/>
  <c r="K22" i="1"/>
  <c r="L22" i="1"/>
  <c r="M22" i="1"/>
  <c r="B23" i="1"/>
  <c r="C23" i="1"/>
  <c r="D23" i="1"/>
  <c r="E23" i="1"/>
  <c r="F23" i="1"/>
  <c r="G23" i="1"/>
  <c r="H23" i="1"/>
  <c r="I23" i="1"/>
  <c r="J23" i="1"/>
  <c r="K23" i="1"/>
  <c r="L23" i="1"/>
  <c r="M23" i="1"/>
  <c r="B24" i="1"/>
  <c r="C24" i="1"/>
  <c r="D24" i="1"/>
  <c r="E24" i="1"/>
  <c r="F24" i="1"/>
  <c r="G24" i="1"/>
  <c r="H24" i="1"/>
  <c r="I24" i="1"/>
  <c r="J24" i="1"/>
  <c r="K24" i="1"/>
  <c r="L24" i="1"/>
  <c r="M24" i="1"/>
  <c r="B25" i="1"/>
  <c r="C25" i="1"/>
  <c r="D25" i="1"/>
  <c r="E25" i="1"/>
  <c r="F25" i="1"/>
  <c r="G25" i="1"/>
  <c r="H25" i="1"/>
  <c r="I25" i="1"/>
  <c r="J25" i="1"/>
  <c r="K25" i="1"/>
  <c r="L25" i="1"/>
  <c r="M25" i="1"/>
  <c r="C20" i="1"/>
  <c r="D20" i="1"/>
  <c r="E20" i="1"/>
  <c r="F20" i="1"/>
  <c r="G20" i="1"/>
  <c r="H20" i="1"/>
  <c r="I20" i="1"/>
  <c r="J20" i="1"/>
  <c r="K20" i="1"/>
  <c r="L20" i="1"/>
  <c r="M20" i="1"/>
  <c r="B12" i="1"/>
  <c r="C12" i="1"/>
  <c r="D12" i="1"/>
  <c r="E12" i="1"/>
  <c r="F12" i="1"/>
  <c r="G12" i="1"/>
  <c r="H12" i="1"/>
  <c r="I12" i="1"/>
  <c r="J12" i="1"/>
  <c r="K12" i="1"/>
  <c r="L12" i="1"/>
  <c r="M12" i="1"/>
  <c r="B13" i="1"/>
  <c r="C13" i="1"/>
  <c r="D13" i="1"/>
  <c r="E13" i="1"/>
  <c r="F13" i="1"/>
  <c r="G13" i="1"/>
  <c r="H13" i="1"/>
  <c r="I13" i="1"/>
  <c r="J13" i="1"/>
  <c r="K13" i="1"/>
  <c r="L13" i="1"/>
  <c r="M13" i="1"/>
  <c r="B14" i="1"/>
  <c r="C14" i="1"/>
  <c r="D14" i="1"/>
  <c r="E14" i="1"/>
  <c r="F14" i="1"/>
  <c r="G14" i="1"/>
  <c r="H14" i="1"/>
  <c r="I14" i="1"/>
  <c r="J14" i="1"/>
  <c r="K14" i="1"/>
  <c r="L14" i="1"/>
  <c r="M14" i="1"/>
  <c r="C15" i="1"/>
  <c r="D15" i="1"/>
  <c r="E15" i="1"/>
  <c r="F15" i="1"/>
  <c r="G15" i="1"/>
  <c r="H15" i="1"/>
  <c r="I15" i="1"/>
  <c r="J15" i="1"/>
  <c r="K15" i="1"/>
  <c r="L15" i="1"/>
  <c r="M15" i="1"/>
  <c r="B16" i="1"/>
  <c r="C16" i="1"/>
  <c r="D16" i="1"/>
  <c r="E16" i="1"/>
  <c r="F16" i="1"/>
  <c r="G16" i="1"/>
  <c r="H16" i="1"/>
  <c r="I16" i="1"/>
  <c r="J16" i="1"/>
  <c r="K16" i="1"/>
  <c r="L16" i="1"/>
  <c r="M16" i="1"/>
  <c r="C11" i="1"/>
  <c r="D11" i="1"/>
  <c r="E11" i="1"/>
  <c r="F11" i="1"/>
  <c r="G11" i="1"/>
  <c r="H11" i="1"/>
  <c r="I11" i="1"/>
  <c r="J11" i="1"/>
  <c r="K11" i="1"/>
  <c r="L11" i="1"/>
  <c r="M11" i="1"/>
  <c r="B4" i="1"/>
  <c r="C4" i="1"/>
  <c r="D4" i="1"/>
  <c r="E4" i="1"/>
  <c r="F4" i="1"/>
  <c r="G4" i="1"/>
  <c r="H4" i="1"/>
  <c r="I4" i="1"/>
  <c r="J4" i="1"/>
  <c r="K4" i="1"/>
  <c r="L4" i="1"/>
  <c r="M4" i="1"/>
  <c r="B5" i="1"/>
  <c r="C5" i="1"/>
  <c r="D5" i="1"/>
  <c r="E5" i="1"/>
  <c r="F5" i="1"/>
  <c r="G5" i="1"/>
  <c r="H5" i="1"/>
  <c r="I5" i="1"/>
  <c r="J5" i="1"/>
  <c r="K5" i="1"/>
  <c r="L5" i="1"/>
  <c r="M5" i="1"/>
  <c r="B6" i="1"/>
  <c r="C6" i="1"/>
  <c r="D6" i="1"/>
  <c r="E6" i="1"/>
  <c r="F6" i="1"/>
  <c r="G6" i="1"/>
  <c r="H6" i="1"/>
  <c r="I6" i="1"/>
  <c r="J6" i="1"/>
  <c r="K6" i="1"/>
  <c r="L6" i="1"/>
  <c r="M6" i="1"/>
  <c r="B7" i="1"/>
  <c r="C7" i="1"/>
  <c r="D7" i="1"/>
  <c r="E7" i="1"/>
  <c r="F7" i="1"/>
  <c r="G7" i="1"/>
  <c r="H7" i="1"/>
  <c r="I7" i="1"/>
  <c r="J7" i="1"/>
  <c r="K7" i="1"/>
  <c r="M7" i="1"/>
  <c r="B8" i="1"/>
  <c r="C8" i="1"/>
  <c r="D8" i="1"/>
  <c r="E8" i="1"/>
  <c r="F8" i="1"/>
  <c r="G8" i="1"/>
  <c r="H8" i="1"/>
  <c r="I8" i="1"/>
  <c r="J8" i="1"/>
  <c r="K8" i="1"/>
  <c r="L8" i="1"/>
  <c r="M8" i="1"/>
  <c r="C3" i="1"/>
  <c r="D3" i="1"/>
  <c r="F3" i="1"/>
  <c r="G3" i="1"/>
  <c r="H3" i="1"/>
  <c r="I3" i="1"/>
  <c r="J3" i="1"/>
  <c r="K3" i="1"/>
  <c r="L3" i="1"/>
  <c r="M3" i="1"/>
  <c r="B3" i="1"/>
  <c r="M34" i="1" l="1"/>
  <c r="B140" i="1"/>
  <c r="B142" i="1"/>
  <c r="K90" i="1"/>
  <c r="G90" i="1"/>
  <c r="C90" i="1"/>
  <c r="M90" i="1"/>
  <c r="I90" i="1"/>
  <c r="E90" i="1"/>
  <c r="J141" i="1"/>
  <c r="F141" i="1"/>
  <c r="J140" i="1"/>
  <c r="F140" i="1"/>
  <c r="J139" i="1"/>
  <c r="F139" i="1"/>
  <c r="L130" i="1"/>
  <c r="H130" i="1"/>
  <c r="D130" i="1"/>
  <c r="K135" i="1"/>
  <c r="G135" i="1"/>
  <c r="C135" i="1"/>
  <c r="K134" i="1"/>
  <c r="G134" i="1"/>
  <c r="C134" i="1"/>
  <c r="K133" i="1"/>
  <c r="G133" i="1"/>
  <c r="C133" i="1"/>
  <c r="K132" i="1"/>
  <c r="G132" i="1"/>
  <c r="C132" i="1"/>
  <c r="K131" i="1"/>
  <c r="G131" i="1"/>
  <c r="C131" i="1"/>
  <c r="K138" i="1"/>
  <c r="G138" i="1"/>
  <c r="C138" i="1"/>
  <c r="J143" i="1"/>
  <c r="F143" i="1"/>
  <c r="M142" i="1"/>
  <c r="I142" i="1"/>
  <c r="E142" i="1"/>
  <c r="M141" i="1"/>
  <c r="I141" i="1"/>
  <c r="E141" i="1"/>
  <c r="M140" i="1"/>
  <c r="I140" i="1"/>
  <c r="E140" i="1"/>
  <c r="M139" i="1"/>
  <c r="I139" i="1"/>
  <c r="E139" i="1"/>
  <c r="B143" i="1"/>
  <c r="J142" i="1"/>
  <c r="F142" i="1"/>
  <c r="K130" i="1"/>
  <c r="K146" i="1" s="1"/>
  <c r="G130" i="1"/>
  <c r="G146" i="1" s="1"/>
  <c r="C130" i="1"/>
  <c r="J135" i="1"/>
  <c r="J151" i="1" s="1"/>
  <c r="F135" i="1"/>
  <c r="F151" i="1" s="1"/>
  <c r="J134" i="1"/>
  <c r="F134" i="1"/>
  <c r="J133" i="1"/>
  <c r="F133" i="1"/>
  <c r="J132" i="1"/>
  <c r="F132" i="1"/>
  <c r="J131" i="1"/>
  <c r="F131" i="1"/>
  <c r="J138" i="1"/>
  <c r="F138" i="1"/>
  <c r="M143" i="1"/>
  <c r="I143" i="1"/>
  <c r="E143" i="1"/>
  <c r="L142" i="1"/>
  <c r="H142" i="1"/>
  <c r="D142" i="1"/>
  <c r="L141" i="1"/>
  <c r="H141" i="1"/>
  <c r="D141" i="1"/>
  <c r="L140" i="1"/>
  <c r="H140" i="1"/>
  <c r="D140" i="1"/>
  <c r="L139" i="1"/>
  <c r="H139" i="1"/>
  <c r="D139" i="1"/>
  <c r="B135" i="1"/>
  <c r="B134" i="1"/>
  <c r="B132" i="1"/>
  <c r="B148" i="1" s="1"/>
  <c r="J130" i="1"/>
  <c r="F130" i="1"/>
  <c r="F146" i="1" s="1"/>
  <c r="M135" i="1"/>
  <c r="I135" i="1"/>
  <c r="E135" i="1"/>
  <c r="M134" i="1"/>
  <c r="I134" i="1"/>
  <c r="E134" i="1"/>
  <c r="M133" i="1"/>
  <c r="I133" i="1"/>
  <c r="E133" i="1"/>
  <c r="M132" i="1"/>
  <c r="I132" i="1"/>
  <c r="E132" i="1"/>
  <c r="M131" i="1"/>
  <c r="I131" i="1"/>
  <c r="E131" i="1"/>
  <c r="M138" i="1"/>
  <c r="I138" i="1"/>
  <c r="E138" i="1"/>
  <c r="L143" i="1"/>
  <c r="H143" i="1"/>
  <c r="D143" i="1"/>
  <c r="K142" i="1"/>
  <c r="G142" i="1"/>
  <c r="C142" i="1"/>
  <c r="K141" i="1"/>
  <c r="G141" i="1"/>
  <c r="C141" i="1"/>
  <c r="K140" i="1"/>
  <c r="G140" i="1"/>
  <c r="C140" i="1"/>
  <c r="K139" i="1"/>
  <c r="G139" i="1"/>
  <c r="C139" i="1"/>
  <c r="M130" i="1"/>
  <c r="I130" i="1"/>
  <c r="E130" i="1"/>
  <c r="L135" i="1"/>
  <c r="H135" i="1"/>
  <c r="D135" i="1"/>
  <c r="L134" i="1"/>
  <c r="H134" i="1"/>
  <c r="D134" i="1"/>
  <c r="L133" i="1"/>
  <c r="H133" i="1"/>
  <c r="D133" i="1"/>
  <c r="L132" i="1"/>
  <c r="H132" i="1"/>
  <c r="D132" i="1"/>
  <c r="L131" i="1"/>
  <c r="H131" i="1"/>
  <c r="D131" i="1"/>
  <c r="L138" i="1"/>
  <c r="L146" i="1" s="1"/>
  <c r="H138" i="1"/>
  <c r="D138" i="1"/>
  <c r="K143" i="1"/>
  <c r="G143" i="1"/>
  <c r="G151" i="1" s="1"/>
  <c r="C143" i="1"/>
  <c r="J113" i="1"/>
  <c r="F113" i="1"/>
  <c r="M113" i="1"/>
  <c r="I113" i="1"/>
  <c r="E113" i="1"/>
  <c r="K113" i="1"/>
  <c r="G113" i="1"/>
  <c r="C113" i="1"/>
  <c r="L113" i="1"/>
  <c r="H113" i="1"/>
  <c r="D113" i="1"/>
  <c r="J90" i="1"/>
  <c r="L90" i="1"/>
  <c r="H90" i="1"/>
  <c r="D90" i="1"/>
  <c r="B133" i="1"/>
  <c r="B131" i="1"/>
  <c r="B141" i="1"/>
  <c r="B139" i="1"/>
  <c r="K9" i="1"/>
  <c r="G9" i="1"/>
  <c r="C9" i="1"/>
  <c r="M26" i="1"/>
  <c r="I26" i="1"/>
  <c r="E26" i="1"/>
  <c r="K43" i="1"/>
  <c r="G43" i="1"/>
  <c r="C43" i="1"/>
  <c r="J51" i="1"/>
  <c r="F51" i="1"/>
  <c r="K77" i="1"/>
  <c r="G77" i="1"/>
  <c r="C77" i="1"/>
  <c r="J85" i="1"/>
  <c r="F85" i="1"/>
  <c r="M94" i="1"/>
  <c r="I94" i="1"/>
  <c r="E94" i="1"/>
  <c r="M9" i="1"/>
  <c r="I9" i="1"/>
  <c r="E9" i="1"/>
  <c r="C26" i="1"/>
  <c r="M43" i="1"/>
  <c r="I43" i="1"/>
  <c r="E43" i="1"/>
  <c r="L51" i="1"/>
  <c r="H51" i="1"/>
  <c r="D51" i="1"/>
  <c r="M77" i="1"/>
  <c r="I77" i="1"/>
  <c r="E77" i="1"/>
  <c r="L85" i="1"/>
  <c r="H85" i="1"/>
  <c r="D85" i="1"/>
  <c r="K94" i="1"/>
  <c r="G94" i="1"/>
  <c r="C94" i="1"/>
  <c r="N8" i="1"/>
  <c r="N7" i="1"/>
  <c r="N6" i="1"/>
  <c r="N5" i="1"/>
  <c r="N4" i="1"/>
  <c r="J17" i="1"/>
  <c r="F17" i="1"/>
  <c r="L17" i="1"/>
  <c r="H17" i="1"/>
  <c r="D17" i="1"/>
  <c r="K26" i="1"/>
  <c r="G26" i="1"/>
  <c r="N25" i="1"/>
  <c r="N24" i="1"/>
  <c r="N23" i="1"/>
  <c r="N22" i="1"/>
  <c r="N21" i="1"/>
  <c r="N93" i="1"/>
  <c r="L9" i="1"/>
  <c r="H9" i="1"/>
  <c r="D9" i="1"/>
  <c r="K17" i="1"/>
  <c r="G17" i="1"/>
  <c r="C17" i="1"/>
  <c r="J118" i="1"/>
  <c r="N16" i="1"/>
  <c r="N15" i="1"/>
  <c r="N14" i="1"/>
  <c r="N13" i="1"/>
  <c r="N12" i="1"/>
  <c r="J26" i="1"/>
  <c r="F26" i="1"/>
  <c r="L43" i="1"/>
  <c r="H43" i="1"/>
  <c r="D43" i="1"/>
  <c r="K51" i="1"/>
  <c r="G51" i="1"/>
  <c r="C51" i="1"/>
  <c r="N50" i="1"/>
  <c r="N49" i="1"/>
  <c r="N48" i="1"/>
  <c r="N47" i="1"/>
  <c r="N46" i="1"/>
  <c r="L77" i="1"/>
  <c r="H77" i="1"/>
  <c r="D77" i="1"/>
  <c r="K85" i="1"/>
  <c r="G85" i="1"/>
  <c r="C85" i="1"/>
  <c r="N84" i="1"/>
  <c r="N83" i="1"/>
  <c r="N82" i="1"/>
  <c r="N81" i="1"/>
  <c r="N80" i="1"/>
  <c r="F90" i="1"/>
  <c r="N89" i="1"/>
  <c r="J94" i="1"/>
  <c r="F94" i="1"/>
  <c r="N42" i="1"/>
  <c r="N41" i="1"/>
  <c r="N40" i="1"/>
  <c r="N39" i="1"/>
  <c r="N38" i="1"/>
  <c r="N76" i="1"/>
  <c r="N75" i="1"/>
  <c r="N74" i="1"/>
  <c r="N73" i="1"/>
  <c r="N72" i="1"/>
  <c r="N3" i="1"/>
  <c r="J9" i="1"/>
  <c r="F9" i="1"/>
  <c r="M17" i="1"/>
  <c r="I17" i="1"/>
  <c r="E17" i="1"/>
  <c r="L26" i="1"/>
  <c r="H26" i="1"/>
  <c r="D26" i="1"/>
  <c r="J43" i="1"/>
  <c r="F43" i="1"/>
  <c r="M51" i="1"/>
  <c r="I51" i="1"/>
  <c r="E51" i="1"/>
  <c r="J77" i="1"/>
  <c r="F77" i="1"/>
  <c r="M85" i="1"/>
  <c r="I85" i="1"/>
  <c r="E85" i="1"/>
  <c r="L94" i="1"/>
  <c r="H94" i="1"/>
  <c r="D94" i="1"/>
  <c r="B92" i="1"/>
  <c r="B88" i="1"/>
  <c r="N88" i="1" s="1"/>
  <c r="B79" i="1"/>
  <c r="N79" i="1" s="1"/>
  <c r="B71" i="1"/>
  <c r="B45" i="1"/>
  <c r="B37" i="1"/>
  <c r="N31" i="1"/>
  <c r="N30" i="1"/>
  <c r="B28" i="1"/>
  <c r="N28" i="1" s="1"/>
  <c r="N33" i="1"/>
  <c r="N32" i="1"/>
  <c r="N29" i="1"/>
  <c r="L34" i="1"/>
  <c r="K34" i="1"/>
  <c r="J34" i="1"/>
  <c r="I34" i="1"/>
  <c r="H34" i="1"/>
  <c r="G34" i="1"/>
  <c r="F34" i="1"/>
  <c r="E34" i="1"/>
  <c r="D34" i="1"/>
  <c r="C34" i="1"/>
  <c r="N20" i="1"/>
  <c r="B11" i="1"/>
  <c r="B9" i="1"/>
  <c r="M19" i="5"/>
  <c r="M18" i="5"/>
  <c r="L19" i="5"/>
  <c r="L18" i="5"/>
  <c r="K19" i="5"/>
  <c r="K18" i="5"/>
  <c r="J19" i="5"/>
  <c r="J18" i="5"/>
  <c r="I19" i="5"/>
  <c r="I18" i="5"/>
  <c r="H19" i="5"/>
  <c r="H18" i="5"/>
  <c r="G19" i="5"/>
  <c r="G18" i="5"/>
  <c r="F19" i="5"/>
  <c r="F18" i="5"/>
  <c r="E19" i="5"/>
  <c r="E18" i="5"/>
  <c r="D19" i="5"/>
  <c r="D18" i="5"/>
  <c r="C19" i="5"/>
  <c r="C18" i="5"/>
  <c r="N11" i="5"/>
  <c r="N10" i="5"/>
  <c r="M12" i="5"/>
  <c r="M15" i="5" s="1"/>
  <c r="L12" i="5"/>
  <c r="L15" i="5" s="1"/>
  <c r="K12" i="5"/>
  <c r="K15" i="5" s="1"/>
  <c r="J12" i="5"/>
  <c r="J14" i="5" s="1"/>
  <c r="I12" i="5"/>
  <c r="I15" i="5" s="1"/>
  <c r="H12" i="5"/>
  <c r="H15" i="5" s="1"/>
  <c r="G12" i="5"/>
  <c r="G15" i="5" s="1"/>
  <c r="F12" i="5"/>
  <c r="E12" i="5"/>
  <c r="E15" i="5" s="1"/>
  <c r="D12" i="5"/>
  <c r="D15" i="5" s="1"/>
  <c r="C12" i="5"/>
  <c r="B12" i="5"/>
  <c r="B15" i="5" s="1"/>
  <c r="N4" i="5"/>
  <c r="N3" i="5"/>
  <c r="M5" i="5"/>
  <c r="M8" i="5" s="1"/>
  <c r="L5" i="5"/>
  <c r="L8" i="5" s="1"/>
  <c r="K5" i="5"/>
  <c r="K8" i="5" s="1"/>
  <c r="J5" i="5"/>
  <c r="J8" i="5" s="1"/>
  <c r="I5" i="5"/>
  <c r="I8" i="5" s="1"/>
  <c r="H5" i="5"/>
  <c r="H8" i="5" s="1"/>
  <c r="G5" i="5"/>
  <c r="G8" i="5" s="1"/>
  <c r="F5" i="5"/>
  <c r="F7" i="5" s="1"/>
  <c r="E5" i="5"/>
  <c r="E8" i="5" s="1"/>
  <c r="D5" i="5"/>
  <c r="D7" i="5" s="1"/>
  <c r="C5" i="5"/>
  <c r="C7" i="5" s="1"/>
  <c r="M64" i="7"/>
  <c r="M67" i="1" s="1"/>
  <c r="M118" i="1" s="1"/>
  <c r="M63" i="7"/>
  <c r="M66" i="1" s="1"/>
  <c r="M117" i="1" s="1"/>
  <c r="M62" i="7"/>
  <c r="M65" i="1" s="1"/>
  <c r="M116" i="1" s="1"/>
  <c r="M61" i="7"/>
  <c r="M64" i="1" s="1"/>
  <c r="M115" i="1" s="1"/>
  <c r="M60" i="7"/>
  <c r="M63" i="1" s="1"/>
  <c r="M114" i="1" s="1"/>
  <c r="M56" i="7"/>
  <c r="M59" i="1" s="1"/>
  <c r="M102" i="1" s="1"/>
  <c r="M55" i="7"/>
  <c r="M58" i="1" s="1"/>
  <c r="M101" i="1" s="1"/>
  <c r="M54" i="7"/>
  <c r="M57" i="1" s="1"/>
  <c r="M100" i="1" s="1"/>
  <c r="M53" i="7"/>
  <c r="M56" i="1" s="1"/>
  <c r="M99" i="1" s="1"/>
  <c r="M52" i="7"/>
  <c r="M55" i="1" s="1"/>
  <c r="M98" i="1" s="1"/>
  <c r="M51" i="7"/>
  <c r="M54" i="1" s="1"/>
  <c r="M97" i="1" s="1"/>
  <c r="L64" i="7"/>
  <c r="L67" i="1" s="1"/>
  <c r="L118" i="1" s="1"/>
  <c r="L63" i="7"/>
  <c r="L66" i="1" s="1"/>
  <c r="L117" i="1" s="1"/>
  <c r="L62" i="7"/>
  <c r="L65" i="1" s="1"/>
  <c r="L116" i="1" s="1"/>
  <c r="L61" i="7"/>
  <c r="L64" i="1" s="1"/>
  <c r="L115" i="1" s="1"/>
  <c r="L60" i="7"/>
  <c r="L63" i="1" s="1"/>
  <c r="L114" i="1" s="1"/>
  <c r="L56" i="7"/>
  <c r="L59" i="1" s="1"/>
  <c r="L102" i="1" s="1"/>
  <c r="L55" i="7"/>
  <c r="L58" i="1" s="1"/>
  <c r="L101" i="1" s="1"/>
  <c r="L54" i="7"/>
  <c r="L57" i="1" s="1"/>
  <c r="L100" i="1" s="1"/>
  <c r="L53" i="7"/>
  <c r="L56" i="1" s="1"/>
  <c r="L99" i="1" s="1"/>
  <c r="L52" i="7"/>
  <c r="L55" i="1" s="1"/>
  <c r="L98" i="1" s="1"/>
  <c r="L51" i="7"/>
  <c r="L54" i="1" s="1"/>
  <c r="L97" i="1" s="1"/>
  <c r="K67" i="1"/>
  <c r="K118" i="1" s="1"/>
  <c r="K63" i="7"/>
  <c r="K66" i="1" s="1"/>
  <c r="K117" i="1" s="1"/>
  <c r="K62" i="7"/>
  <c r="K65" i="1" s="1"/>
  <c r="K116" i="1" s="1"/>
  <c r="K61" i="7"/>
  <c r="K64" i="1" s="1"/>
  <c r="K115" i="1" s="1"/>
  <c r="K60" i="7"/>
  <c r="K63" i="1" s="1"/>
  <c r="K114" i="1" s="1"/>
  <c r="K56" i="7"/>
  <c r="K59" i="1" s="1"/>
  <c r="K102" i="1" s="1"/>
  <c r="K55" i="7"/>
  <c r="K58" i="1" s="1"/>
  <c r="K54" i="7"/>
  <c r="K57" i="1" s="1"/>
  <c r="K100" i="1" s="1"/>
  <c r="K53" i="7"/>
  <c r="K56" i="1" s="1"/>
  <c r="K99" i="1" s="1"/>
  <c r="K52" i="7"/>
  <c r="K55" i="1" s="1"/>
  <c r="K98" i="1" s="1"/>
  <c r="K51" i="7"/>
  <c r="K54" i="1" s="1"/>
  <c r="K97" i="1" s="1"/>
  <c r="J63" i="7"/>
  <c r="J66" i="1" s="1"/>
  <c r="J117" i="1" s="1"/>
  <c r="J62" i="7"/>
  <c r="J65" i="1" s="1"/>
  <c r="J116" i="1" s="1"/>
  <c r="J61" i="7"/>
  <c r="J64" i="1" s="1"/>
  <c r="J115" i="1" s="1"/>
  <c r="J60" i="7"/>
  <c r="J63" i="1" s="1"/>
  <c r="J56" i="7"/>
  <c r="J59" i="1" s="1"/>
  <c r="J102" i="1" s="1"/>
  <c r="J55" i="7"/>
  <c r="J58" i="1" s="1"/>
  <c r="J101" i="1" s="1"/>
  <c r="J54" i="7"/>
  <c r="J57" i="1" s="1"/>
  <c r="J100" i="1" s="1"/>
  <c r="J53" i="7"/>
  <c r="J56" i="1" s="1"/>
  <c r="J99" i="1" s="1"/>
  <c r="J52" i="7"/>
  <c r="J55" i="1" s="1"/>
  <c r="J98" i="1" s="1"/>
  <c r="J51" i="7"/>
  <c r="J54" i="1" s="1"/>
  <c r="J97" i="1" s="1"/>
  <c r="I67" i="1"/>
  <c r="I118" i="1" s="1"/>
  <c r="I63" i="7"/>
  <c r="I66" i="1" s="1"/>
  <c r="I117" i="1" s="1"/>
  <c r="I62" i="7"/>
  <c r="I65" i="1" s="1"/>
  <c r="I116" i="1" s="1"/>
  <c r="I61" i="7"/>
  <c r="I64" i="1" s="1"/>
  <c r="I115" i="1" s="1"/>
  <c r="I60" i="7"/>
  <c r="I63" i="1" s="1"/>
  <c r="I56" i="7"/>
  <c r="I59" i="1" s="1"/>
  <c r="I102" i="1" s="1"/>
  <c r="I55" i="7"/>
  <c r="I58" i="1" s="1"/>
  <c r="I101" i="1" s="1"/>
  <c r="I54" i="7"/>
  <c r="I57" i="1" s="1"/>
  <c r="I53" i="7"/>
  <c r="I56" i="1" s="1"/>
  <c r="I99" i="1" s="1"/>
  <c r="I52" i="7"/>
  <c r="I55" i="1" s="1"/>
  <c r="I98" i="1" s="1"/>
  <c r="I51" i="7"/>
  <c r="I54" i="1" s="1"/>
  <c r="I97" i="1" s="1"/>
  <c r="B19" i="5"/>
  <c r="B18" i="5"/>
  <c r="B5" i="5"/>
  <c r="B90" i="1" s="1"/>
  <c r="H64" i="7"/>
  <c r="H67" i="1" s="1"/>
  <c r="H118" i="1" s="1"/>
  <c r="H63" i="7"/>
  <c r="H66" i="1" s="1"/>
  <c r="H117" i="1" s="1"/>
  <c r="H62" i="7"/>
  <c r="H65" i="1" s="1"/>
  <c r="H116" i="1" s="1"/>
  <c r="H61" i="7"/>
  <c r="H64" i="1" s="1"/>
  <c r="H115" i="1" s="1"/>
  <c r="H60" i="7"/>
  <c r="H63" i="1" s="1"/>
  <c r="H56" i="7"/>
  <c r="H59" i="1" s="1"/>
  <c r="H102" i="1" s="1"/>
  <c r="H55" i="7"/>
  <c r="H58" i="1" s="1"/>
  <c r="H54" i="7"/>
  <c r="H57" i="1" s="1"/>
  <c r="H100" i="1" s="1"/>
  <c r="H53" i="7"/>
  <c r="H56" i="1" s="1"/>
  <c r="H99" i="1" s="1"/>
  <c r="H52" i="7"/>
  <c r="H55" i="1" s="1"/>
  <c r="H98" i="1" s="1"/>
  <c r="H51" i="7"/>
  <c r="H54" i="1" s="1"/>
  <c r="H97" i="1" s="1"/>
  <c r="G64" i="7"/>
  <c r="G67" i="1" s="1"/>
  <c r="G118" i="1" s="1"/>
  <c r="G63" i="7"/>
  <c r="G66" i="1" s="1"/>
  <c r="G117" i="1" s="1"/>
  <c r="G62" i="7"/>
  <c r="G65" i="1" s="1"/>
  <c r="G116" i="1" s="1"/>
  <c r="G61" i="7"/>
  <c r="G64" i="1" s="1"/>
  <c r="G115" i="1" s="1"/>
  <c r="G60" i="7"/>
  <c r="G63" i="1" s="1"/>
  <c r="G56" i="7"/>
  <c r="G59" i="1" s="1"/>
  <c r="G102" i="1" s="1"/>
  <c r="G55" i="7"/>
  <c r="G58" i="1" s="1"/>
  <c r="G101" i="1" s="1"/>
  <c r="G54" i="7"/>
  <c r="G57" i="1" s="1"/>
  <c r="G53" i="7"/>
  <c r="G56" i="1" s="1"/>
  <c r="G99" i="1" s="1"/>
  <c r="G52" i="7"/>
  <c r="G55" i="1" s="1"/>
  <c r="G98" i="1" s="1"/>
  <c r="G51" i="7"/>
  <c r="G54" i="1" s="1"/>
  <c r="G97" i="1" s="1"/>
  <c r="F64" i="7"/>
  <c r="F67" i="1" s="1"/>
  <c r="F118" i="1" s="1"/>
  <c r="F63" i="7"/>
  <c r="F66" i="1" s="1"/>
  <c r="F117" i="1" s="1"/>
  <c r="F62" i="7"/>
  <c r="F65" i="1" s="1"/>
  <c r="F116" i="1" s="1"/>
  <c r="F61" i="7"/>
  <c r="F64" i="1" s="1"/>
  <c r="F115" i="1" s="1"/>
  <c r="F60" i="7"/>
  <c r="F63" i="1" s="1"/>
  <c r="F56" i="7"/>
  <c r="F59" i="1" s="1"/>
  <c r="F102" i="1" s="1"/>
  <c r="F55" i="7"/>
  <c r="F58" i="1" s="1"/>
  <c r="F101" i="1" s="1"/>
  <c r="F54" i="7"/>
  <c r="F57" i="1" s="1"/>
  <c r="F100" i="1" s="1"/>
  <c r="F53" i="7"/>
  <c r="F56" i="1" s="1"/>
  <c r="F99" i="1" s="1"/>
  <c r="F52" i="7"/>
  <c r="F55" i="1" s="1"/>
  <c r="F98" i="1" s="1"/>
  <c r="F51" i="7"/>
  <c r="F54" i="1" s="1"/>
  <c r="F97" i="1" s="1"/>
  <c r="E64" i="7"/>
  <c r="E67" i="1" s="1"/>
  <c r="E118" i="1" s="1"/>
  <c r="E63" i="7"/>
  <c r="E66" i="1" s="1"/>
  <c r="E117" i="1" s="1"/>
  <c r="E62" i="7"/>
  <c r="E65" i="1" s="1"/>
  <c r="E116" i="1" s="1"/>
  <c r="E61" i="7"/>
  <c r="E64" i="1" s="1"/>
  <c r="E115" i="1" s="1"/>
  <c r="E60" i="7"/>
  <c r="E63" i="1" s="1"/>
  <c r="E114" i="1" s="1"/>
  <c r="E56" i="7"/>
  <c r="E59" i="1" s="1"/>
  <c r="E102" i="1" s="1"/>
  <c r="E55" i="7"/>
  <c r="E58" i="1" s="1"/>
  <c r="E101" i="1" s="1"/>
  <c r="E57" i="1"/>
  <c r="E100" i="1" s="1"/>
  <c r="E53" i="7"/>
  <c r="E56" i="1" s="1"/>
  <c r="E99" i="1" s="1"/>
  <c r="E52" i="7"/>
  <c r="E55" i="1" s="1"/>
  <c r="E98" i="1" s="1"/>
  <c r="E51" i="7"/>
  <c r="E54" i="1" s="1"/>
  <c r="E97" i="1" s="1"/>
  <c r="D64" i="7"/>
  <c r="D67" i="1" s="1"/>
  <c r="D118" i="1" s="1"/>
  <c r="D63" i="7"/>
  <c r="D66" i="1" s="1"/>
  <c r="D117" i="1" s="1"/>
  <c r="D62" i="7"/>
  <c r="D65" i="1" s="1"/>
  <c r="D116" i="1" s="1"/>
  <c r="D61" i="7"/>
  <c r="D64" i="1" s="1"/>
  <c r="D115" i="1" s="1"/>
  <c r="D60" i="7"/>
  <c r="D63" i="1" s="1"/>
  <c r="D56" i="7"/>
  <c r="D59" i="1" s="1"/>
  <c r="D102" i="1" s="1"/>
  <c r="D55" i="7"/>
  <c r="D58" i="1" s="1"/>
  <c r="D101" i="1" s="1"/>
  <c r="D54" i="7"/>
  <c r="D57" i="1" s="1"/>
  <c r="D100" i="1" s="1"/>
  <c r="D53" i="7"/>
  <c r="D56" i="1" s="1"/>
  <c r="D99" i="1" s="1"/>
  <c r="D52" i="7"/>
  <c r="D55" i="1" s="1"/>
  <c r="D98" i="1" s="1"/>
  <c r="D51" i="7"/>
  <c r="D54" i="1" s="1"/>
  <c r="D97" i="1" s="1"/>
  <c r="C64" i="7"/>
  <c r="C67" i="1" s="1"/>
  <c r="C118" i="1" s="1"/>
  <c r="C63" i="7"/>
  <c r="C66" i="1" s="1"/>
  <c r="C117" i="1" s="1"/>
  <c r="C62" i="7"/>
  <c r="C65" i="1" s="1"/>
  <c r="C116" i="1" s="1"/>
  <c r="C61" i="7"/>
  <c r="C64" i="1" s="1"/>
  <c r="C115" i="1" s="1"/>
  <c r="C60" i="7"/>
  <c r="C63" i="1" s="1"/>
  <c r="C114" i="1" s="1"/>
  <c r="C56" i="7"/>
  <c r="C59" i="1" s="1"/>
  <c r="C102" i="1" s="1"/>
  <c r="C55" i="7"/>
  <c r="C58" i="1" s="1"/>
  <c r="C101" i="1" s="1"/>
  <c r="C54" i="7"/>
  <c r="C57" i="1" s="1"/>
  <c r="C56" i="1"/>
  <c r="C99" i="1" s="1"/>
  <c r="C52" i="7"/>
  <c r="C55" i="1" s="1"/>
  <c r="C98" i="1" s="1"/>
  <c r="C51" i="7"/>
  <c r="C54" i="1" s="1"/>
  <c r="C97" i="1" s="1"/>
  <c r="B67" i="1"/>
  <c r="B63" i="7"/>
  <c r="B66" i="1" s="1"/>
  <c r="B117" i="1" s="1"/>
  <c r="B62" i="7"/>
  <c r="B65" i="1" s="1"/>
  <c r="B116" i="1" s="1"/>
  <c r="B61" i="7"/>
  <c r="B64" i="1" s="1"/>
  <c r="B60" i="7"/>
  <c r="B63" i="1" s="1"/>
  <c r="B114" i="1" s="1"/>
  <c r="B56" i="7"/>
  <c r="B59" i="1" s="1"/>
  <c r="B55" i="7"/>
  <c r="B58" i="1" s="1"/>
  <c r="B54" i="7"/>
  <c r="B57" i="1" s="1"/>
  <c r="B53" i="7"/>
  <c r="B56" i="1" s="1"/>
  <c r="B52" i="7"/>
  <c r="B55" i="1" s="1"/>
  <c r="B98" i="1" s="1"/>
  <c r="B54" i="1"/>
  <c r="N48" i="7"/>
  <c r="N47" i="7"/>
  <c r="N46" i="7"/>
  <c r="N45" i="7"/>
  <c r="N44" i="7"/>
  <c r="N43" i="7"/>
  <c r="M49" i="7"/>
  <c r="L49" i="7"/>
  <c r="K49" i="7"/>
  <c r="J49" i="7"/>
  <c r="I49" i="7"/>
  <c r="H49" i="7"/>
  <c r="G49" i="7"/>
  <c r="F49" i="7"/>
  <c r="E49" i="7"/>
  <c r="D49" i="7"/>
  <c r="C49" i="7"/>
  <c r="B49" i="7"/>
  <c r="N40" i="7"/>
  <c r="N39" i="7"/>
  <c r="N38" i="7"/>
  <c r="N37" i="7"/>
  <c r="N36" i="7"/>
  <c r="N35" i="7"/>
  <c r="M41" i="7"/>
  <c r="L41" i="7"/>
  <c r="K41" i="7"/>
  <c r="J41" i="7"/>
  <c r="I41" i="7"/>
  <c r="H41" i="7"/>
  <c r="G41" i="7"/>
  <c r="F41" i="7"/>
  <c r="E41" i="7"/>
  <c r="D41" i="7"/>
  <c r="C41" i="7"/>
  <c r="B41" i="7"/>
  <c r="N32" i="7"/>
  <c r="N31" i="7"/>
  <c r="N30" i="7"/>
  <c r="N29" i="7"/>
  <c r="N28" i="7"/>
  <c r="N27" i="7"/>
  <c r="M33" i="7"/>
  <c r="L33" i="7"/>
  <c r="K33" i="7"/>
  <c r="J33" i="7"/>
  <c r="I33" i="7"/>
  <c r="H33" i="7"/>
  <c r="G33" i="7"/>
  <c r="F33" i="7"/>
  <c r="E33" i="7"/>
  <c r="D33" i="7"/>
  <c r="C33" i="7"/>
  <c r="B33" i="7"/>
  <c r="N24" i="7"/>
  <c r="N23" i="7"/>
  <c r="N22" i="7"/>
  <c r="N21" i="7"/>
  <c r="N20" i="7"/>
  <c r="N19" i="7"/>
  <c r="M25" i="7"/>
  <c r="L25" i="7"/>
  <c r="K25" i="7"/>
  <c r="J25" i="7"/>
  <c r="I25" i="7"/>
  <c r="H25" i="7"/>
  <c r="G25" i="7"/>
  <c r="F25" i="7"/>
  <c r="E25" i="7"/>
  <c r="D25" i="7"/>
  <c r="C25" i="7"/>
  <c r="B25" i="7"/>
  <c r="N16" i="7"/>
  <c r="N15" i="7"/>
  <c r="N14" i="7"/>
  <c r="N13" i="7"/>
  <c r="N12" i="7"/>
  <c r="N11" i="7"/>
  <c r="M17" i="7"/>
  <c r="L17" i="7"/>
  <c r="K17" i="7"/>
  <c r="J17" i="7"/>
  <c r="I17" i="7"/>
  <c r="H17" i="7"/>
  <c r="G17" i="7"/>
  <c r="F17" i="7"/>
  <c r="E17" i="7"/>
  <c r="D17" i="7"/>
  <c r="C17" i="7"/>
  <c r="B17" i="7"/>
  <c r="N8" i="7"/>
  <c r="N7" i="7"/>
  <c r="N6" i="7"/>
  <c r="N5" i="7"/>
  <c r="N4" i="7"/>
  <c r="N3" i="7"/>
  <c r="M9" i="7"/>
  <c r="L9" i="7"/>
  <c r="K9" i="7"/>
  <c r="J9" i="7"/>
  <c r="I9" i="7"/>
  <c r="H9" i="7"/>
  <c r="G9" i="7"/>
  <c r="F9" i="7"/>
  <c r="D9" i="7"/>
  <c r="C9" i="7"/>
  <c r="B9" i="7"/>
  <c r="M40" i="6"/>
  <c r="L40" i="6"/>
  <c r="K40" i="6"/>
  <c r="J40" i="6"/>
  <c r="I40" i="6"/>
  <c r="H40" i="6"/>
  <c r="G40" i="6"/>
  <c r="F40" i="6"/>
  <c r="E40" i="6"/>
  <c r="D40" i="6"/>
  <c r="C40" i="6"/>
  <c r="B40" i="6"/>
  <c r="M39" i="6"/>
  <c r="L39" i="6"/>
  <c r="K39" i="6"/>
  <c r="J39" i="6"/>
  <c r="I39" i="6"/>
  <c r="H39" i="6"/>
  <c r="G39" i="6"/>
  <c r="F39" i="6"/>
  <c r="E39" i="6"/>
  <c r="D39" i="6"/>
  <c r="C39" i="6"/>
  <c r="B39" i="6"/>
  <c r="M38" i="6"/>
  <c r="L38" i="6"/>
  <c r="K38" i="6"/>
  <c r="J38" i="6"/>
  <c r="I38" i="6"/>
  <c r="H38" i="6"/>
  <c r="G38" i="6"/>
  <c r="F38" i="6"/>
  <c r="E38" i="6"/>
  <c r="D38" i="6"/>
  <c r="C38" i="6"/>
  <c r="B38" i="6"/>
  <c r="M37" i="6"/>
  <c r="L37" i="6"/>
  <c r="K37" i="6"/>
  <c r="J37" i="6"/>
  <c r="I37" i="6"/>
  <c r="H37" i="6"/>
  <c r="G37" i="6"/>
  <c r="F37" i="6"/>
  <c r="E37" i="6"/>
  <c r="D37" i="6"/>
  <c r="C37" i="6"/>
  <c r="B37" i="6"/>
  <c r="M36" i="6"/>
  <c r="L36" i="6"/>
  <c r="K36" i="6"/>
  <c r="J36" i="6"/>
  <c r="I36" i="6"/>
  <c r="H36" i="6"/>
  <c r="G36" i="6"/>
  <c r="F36" i="6"/>
  <c r="E36" i="6"/>
  <c r="D36" i="6"/>
  <c r="C36" i="6"/>
  <c r="B36" i="6"/>
  <c r="M35" i="6"/>
  <c r="L35" i="6"/>
  <c r="K35" i="6"/>
  <c r="J35" i="6"/>
  <c r="I35" i="6"/>
  <c r="H35" i="6"/>
  <c r="G35" i="6"/>
  <c r="F35" i="6"/>
  <c r="E35" i="6"/>
  <c r="D35" i="6"/>
  <c r="C35" i="6"/>
  <c r="B35" i="6"/>
  <c r="M25" i="6"/>
  <c r="L25" i="6"/>
  <c r="L29" i="6" s="1"/>
  <c r="K25" i="6"/>
  <c r="K30" i="6" s="1"/>
  <c r="J25" i="6"/>
  <c r="J31" i="6" s="1"/>
  <c r="I25" i="6"/>
  <c r="I32" i="6" s="1"/>
  <c r="H25" i="6"/>
  <c r="H29" i="6" s="1"/>
  <c r="G25" i="6"/>
  <c r="G30" i="6" s="1"/>
  <c r="F25" i="6"/>
  <c r="F31" i="6" s="1"/>
  <c r="E25" i="6"/>
  <c r="E32" i="6" s="1"/>
  <c r="D25" i="6"/>
  <c r="D29" i="6" s="1"/>
  <c r="C25" i="6"/>
  <c r="C30" i="6" s="1"/>
  <c r="B25" i="6"/>
  <c r="B31" i="6" s="1"/>
  <c r="N24" i="6"/>
  <c r="N23" i="6"/>
  <c r="N22" i="6"/>
  <c r="N21" i="6"/>
  <c r="N20" i="6"/>
  <c r="N19" i="6"/>
  <c r="M9" i="6"/>
  <c r="M15" i="6" s="1"/>
  <c r="L9" i="6"/>
  <c r="L16" i="6" s="1"/>
  <c r="K9" i="6"/>
  <c r="K13" i="6" s="1"/>
  <c r="J9" i="6"/>
  <c r="I9" i="6"/>
  <c r="I15" i="6" s="1"/>
  <c r="H9" i="6"/>
  <c r="H16" i="6" s="1"/>
  <c r="G9" i="6"/>
  <c r="G13" i="6" s="1"/>
  <c r="F9" i="6"/>
  <c r="E9" i="6"/>
  <c r="E15" i="6" s="1"/>
  <c r="D9" i="6"/>
  <c r="D16" i="6" s="1"/>
  <c r="C9" i="6"/>
  <c r="C13" i="6" s="1"/>
  <c r="B9" i="6"/>
  <c r="N8" i="6"/>
  <c r="N7" i="6"/>
  <c r="N6" i="6"/>
  <c r="N5" i="6"/>
  <c r="N4" i="6"/>
  <c r="N3" i="6"/>
  <c r="M40" i="4"/>
  <c r="L40" i="4"/>
  <c r="K40" i="4"/>
  <c r="J40" i="4"/>
  <c r="I40" i="4"/>
  <c r="H40" i="4"/>
  <c r="G40" i="4"/>
  <c r="F40" i="4"/>
  <c r="E40" i="4"/>
  <c r="D40" i="4"/>
  <c r="C40" i="4"/>
  <c r="M39" i="4"/>
  <c r="L39" i="4"/>
  <c r="K39" i="4"/>
  <c r="J39" i="4"/>
  <c r="I39" i="4"/>
  <c r="H39" i="4"/>
  <c r="G39" i="4"/>
  <c r="F39" i="4"/>
  <c r="E39" i="4"/>
  <c r="D39" i="4"/>
  <c r="C39" i="4"/>
  <c r="B39" i="4"/>
  <c r="M38" i="4"/>
  <c r="L38" i="4"/>
  <c r="K38" i="4"/>
  <c r="J38" i="4"/>
  <c r="I38" i="4"/>
  <c r="H38" i="4"/>
  <c r="G38" i="4"/>
  <c r="F38" i="4"/>
  <c r="E38" i="4"/>
  <c r="D38" i="4"/>
  <c r="C38" i="4"/>
  <c r="B38" i="4"/>
  <c r="M37" i="4"/>
  <c r="L37" i="4"/>
  <c r="K37" i="4"/>
  <c r="J37" i="4"/>
  <c r="I37" i="4"/>
  <c r="H37" i="4"/>
  <c r="G37" i="4"/>
  <c r="F37" i="4"/>
  <c r="E37" i="4"/>
  <c r="D37" i="4"/>
  <c r="C37" i="4"/>
  <c r="B37" i="4"/>
  <c r="M36" i="4"/>
  <c r="L36" i="4"/>
  <c r="K36" i="4"/>
  <c r="J36" i="4"/>
  <c r="I36" i="4"/>
  <c r="H36" i="4"/>
  <c r="G36" i="4"/>
  <c r="F36" i="4"/>
  <c r="E36" i="4"/>
  <c r="D36" i="4"/>
  <c r="C36" i="4"/>
  <c r="B36" i="4"/>
  <c r="M35" i="4"/>
  <c r="L35" i="4"/>
  <c r="K35" i="4"/>
  <c r="J35" i="4"/>
  <c r="I35" i="4"/>
  <c r="H35" i="4"/>
  <c r="G35" i="4"/>
  <c r="F35" i="4"/>
  <c r="E35" i="4"/>
  <c r="D35" i="4"/>
  <c r="C35" i="4"/>
  <c r="B35" i="4"/>
  <c r="M25" i="4"/>
  <c r="L25" i="4"/>
  <c r="L29" i="4" s="1"/>
  <c r="K25" i="4"/>
  <c r="K30" i="4" s="1"/>
  <c r="J25" i="4"/>
  <c r="J31" i="4" s="1"/>
  <c r="I25" i="4"/>
  <c r="I30" i="4" s="1"/>
  <c r="H25" i="4"/>
  <c r="H29" i="4" s="1"/>
  <c r="G25" i="4"/>
  <c r="G30" i="4" s="1"/>
  <c r="F25" i="4"/>
  <c r="F31" i="4" s="1"/>
  <c r="E25" i="4"/>
  <c r="E30" i="4" s="1"/>
  <c r="D25" i="4"/>
  <c r="D29" i="4" s="1"/>
  <c r="C25" i="4"/>
  <c r="C30" i="4" s="1"/>
  <c r="B25" i="4"/>
  <c r="B31" i="4" s="1"/>
  <c r="N24" i="4"/>
  <c r="N23" i="4"/>
  <c r="N22" i="4"/>
  <c r="N21" i="4"/>
  <c r="N20" i="4"/>
  <c r="N19" i="4"/>
  <c r="M9" i="4"/>
  <c r="M15" i="4" s="1"/>
  <c r="L9" i="4"/>
  <c r="L16" i="4" s="1"/>
  <c r="K9" i="4"/>
  <c r="K13" i="4" s="1"/>
  <c r="J9" i="4"/>
  <c r="J13" i="4" s="1"/>
  <c r="I9" i="4"/>
  <c r="I15" i="4" s="1"/>
  <c r="H9" i="4"/>
  <c r="H16" i="4" s="1"/>
  <c r="G9" i="4"/>
  <c r="G13" i="4" s="1"/>
  <c r="F9" i="4"/>
  <c r="F11" i="4" s="1"/>
  <c r="E9" i="4"/>
  <c r="E15" i="4" s="1"/>
  <c r="D9" i="4"/>
  <c r="D16" i="4" s="1"/>
  <c r="C9" i="4"/>
  <c r="B9" i="4"/>
  <c r="N8" i="4"/>
  <c r="N7" i="4"/>
  <c r="N6" i="4"/>
  <c r="N5" i="4"/>
  <c r="N4" i="4"/>
  <c r="N3" i="4"/>
  <c r="M40" i="3"/>
  <c r="L40" i="3"/>
  <c r="K40" i="3"/>
  <c r="J40" i="3"/>
  <c r="I40" i="3"/>
  <c r="H40" i="3"/>
  <c r="G40" i="3"/>
  <c r="F40" i="3"/>
  <c r="E40" i="3"/>
  <c r="D40" i="3"/>
  <c r="C40" i="3"/>
  <c r="B40" i="3"/>
  <c r="M39" i="3"/>
  <c r="L39" i="3"/>
  <c r="K39" i="3"/>
  <c r="J39" i="3"/>
  <c r="I39" i="3"/>
  <c r="H39" i="3"/>
  <c r="G39" i="3"/>
  <c r="F39" i="3"/>
  <c r="E39" i="3"/>
  <c r="D39" i="3"/>
  <c r="C39" i="3"/>
  <c r="B39" i="3"/>
  <c r="M38" i="3"/>
  <c r="L38" i="3"/>
  <c r="K38" i="3"/>
  <c r="J38" i="3"/>
  <c r="I38" i="3"/>
  <c r="H38" i="3"/>
  <c r="G38" i="3"/>
  <c r="F38" i="3"/>
  <c r="E38" i="3"/>
  <c r="D38" i="3"/>
  <c r="C38" i="3"/>
  <c r="B38" i="3"/>
  <c r="M37" i="3"/>
  <c r="L37" i="3"/>
  <c r="K37" i="3"/>
  <c r="J37" i="3"/>
  <c r="I37" i="3"/>
  <c r="H37" i="3"/>
  <c r="G37" i="3"/>
  <c r="F37" i="3"/>
  <c r="E37" i="3"/>
  <c r="D37" i="3"/>
  <c r="C37" i="3"/>
  <c r="B37" i="3"/>
  <c r="M36" i="3"/>
  <c r="L36" i="3"/>
  <c r="K36" i="3"/>
  <c r="J36" i="3"/>
  <c r="I36" i="3"/>
  <c r="H36" i="3"/>
  <c r="G36" i="3"/>
  <c r="F36" i="3"/>
  <c r="E36" i="3"/>
  <c r="D36" i="3"/>
  <c r="C36" i="3"/>
  <c r="B36" i="3"/>
  <c r="M35" i="3"/>
  <c r="L35" i="3"/>
  <c r="K35" i="3"/>
  <c r="J35" i="3"/>
  <c r="I35" i="3"/>
  <c r="H35" i="3"/>
  <c r="G35" i="3"/>
  <c r="F35" i="3"/>
  <c r="E35" i="3"/>
  <c r="D35" i="3"/>
  <c r="C35" i="3"/>
  <c r="B35" i="3"/>
  <c r="M25" i="3"/>
  <c r="L25" i="3"/>
  <c r="L29" i="3" s="1"/>
  <c r="K25" i="3"/>
  <c r="K30" i="3" s="1"/>
  <c r="J25" i="3"/>
  <c r="J31" i="3" s="1"/>
  <c r="I25" i="3"/>
  <c r="I32" i="3" s="1"/>
  <c r="H25" i="3"/>
  <c r="H29" i="3" s="1"/>
  <c r="G25" i="3"/>
  <c r="G30" i="3" s="1"/>
  <c r="F25" i="3"/>
  <c r="F31" i="3" s="1"/>
  <c r="E25" i="3"/>
  <c r="E32" i="3" s="1"/>
  <c r="D25" i="3"/>
  <c r="D29" i="3" s="1"/>
  <c r="C25" i="3"/>
  <c r="C30" i="3" s="1"/>
  <c r="B25" i="3"/>
  <c r="B31" i="3" s="1"/>
  <c r="N24" i="3"/>
  <c r="N23" i="3"/>
  <c r="N22" i="3"/>
  <c r="N21" i="3"/>
  <c r="N20" i="3"/>
  <c r="N19" i="3"/>
  <c r="M9" i="3"/>
  <c r="L9" i="3"/>
  <c r="L16" i="3" s="1"/>
  <c r="K9" i="3"/>
  <c r="J9" i="3"/>
  <c r="I9" i="3"/>
  <c r="H9" i="3"/>
  <c r="H16" i="3" s="1"/>
  <c r="G9" i="3"/>
  <c r="F9" i="3"/>
  <c r="E9" i="3"/>
  <c r="D9" i="3"/>
  <c r="D16" i="3" s="1"/>
  <c r="C9" i="3"/>
  <c r="B9" i="3"/>
  <c r="N8" i="3"/>
  <c r="N7" i="3"/>
  <c r="N6" i="3"/>
  <c r="N5" i="3"/>
  <c r="N4" i="3"/>
  <c r="N3" i="3"/>
  <c r="I14" i="5" l="1"/>
  <c r="J7" i="5"/>
  <c r="M14" i="5"/>
  <c r="M16" i="5" s="1"/>
  <c r="K14" i="5"/>
  <c r="K16" i="5" s="1"/>
  <c r="M30" i="4"/>
  <c r="M28" i="4"/>
  <c r="M32" i="3"/>
  <c r="M28" i="3"/>
  <c r="F147" i="1"/>
  <c r="F149" i="1"/>
  <c r="M68" i="1"/>
  <c r="M65" i="7"/>
  <c r="M32" i="6"/>
  <c r="M28" i="6"/>
  <c r="M27" i="4"/>
  <c r="L68" i="1"/>
  <c r="L65" i="7"/>
  <c r="L14" i="5"/>
  <c r="L16" i="5" s="1"/>
  <c r="L13" i="4"/>
  <c r="K65" i="7"/>
  <c r="K68" i="1"/>
  <c r="K7" i="5"/>
  <c r="J68" i="1"/>
  <c r="J114" i="1"/>
  <c r="J119" i="1" s="1"/>
  <c r="J65" i="7"/>
  <c r="J41" i="6"/>
  <c r="J11" i="4"/>
  <c r="I68" i="1"/>
  <c r="I114" i="1"/>
  <c r="I119" i="1" s="1"/>
  <c r="I121" i="1" s="1"/>
  <c r="I65" i="7"/>
  <c r="I57" i="7"/>
  <c r="I69" i="7" s="1"/>
  <c r="I16" i="5"/>
  <c r="I28" i="4"/>
  <c r="I32" i="4"/>
  <c r="H14" i="5"/>
  <c r="H16" i="5" s="1"/>
  <c r="H68" i="1"/>
  <c r="H114" i="1"/>
  <c r="H119" i="1" s="1"/>
  <c r="H65" i="7"/>
  <c r="H28" i="4"/>
  <c r="G68" i="1"/>
  <c r="G114" i="1"/>
  <c r="G119" i="1" s="1"/>
  <c r="G126" i="1" s="1"/>
  <c r="G65" i="7"/>
  <c r="G14" i="5"/>
  <c r="G16" i="5" s="1"/>
  <c r="G7" i="5"/>
  <c r="G12" i="4"/>
  <c r="I60" i="1"/>
  <c r="L151" i="1"/>
  <c r="M147" i="1"/>
  <c r="J147" i="1"/>
  <c r="J149" i="1"/>
  <c r="H60" i="1"/>
  <c r="J148" i="1"/>
  <c r="B150" i="1"/>
  <c r="G60" i="1"/>
  <c r="B138" i="1"/>
  <c r="K60" i="1"/>
  <c r="M144" i="1"/>
  <c r="F68" i="1"/>
  <c r="F114" i="1"/>
  <c r="F119" i="1" s="1"/>
  <c r="F126" i="1" s="1"/>
  <c r="F65" i="7"/>
  <c r="F20" i="5"/>
  <c r="F41" i="6"/>
  <c r="F148" i="1"/>
  <c r="E60" i="1"/>
  <c r="E68" i="1"/>
  <c r="E65" i="7"/>
  <c r="E103" i="1"/>
  <c r="E109" i="1" s="1"/>
  <c r="E57" i="7"/>
  <c r="E14" i="5"/>
  <c r="E16" i="5" s="1"/>
  <c r="E27" i="4"/>
  <c r="E31" i="4"/>
  <c r="D68" i="1"/>
  <c r="D65" i="7"/>
  <c r="D67" i="7" s="1"/>
  <c r="D114" i="1"/>
  <c r="D119" i="1" s="1"/>
  <c r="D14" i="5"/>
  <c r="D16" i="5" s="1"/>
  <c r="D13" i="4"/>
  <c r="C13" i="4"/>
  <c r="C41" i="4"/>
  <c r="C20" i="5"/>
  <c r="C27" i="6"/>
  <c r="N56" i="1"/>
  <c r="N64" i="1"/>
  <c r="C65" i="7"/>
  <c r="C68" i="1"/>
  <c r="N53" i="7"/>
  <c r="C60" i="1"/>
  <c r="C16" i="4"/>
  <c r="C57" i="7"/>
  <c r="C70" i="7" s="1"/>
  <c r="M60" i="1"/>
  <c r="C100" i="1"/>
  <c r="C103" i="1" s="1"/>
  <c r="C107" i="1" s="1"/>
  <c r="F57" i="7"/>
  <c r="F71" i="7" s="1"/>
  <c r="G57" i="7"/>
  <c r="G71" i="7" s="1"/>
  <c r="H57" i="7"/>
  <c r="H71" i="7" s="1"/>
  <c r="J57" i="7"/>
  <c r="J71" i="7" s="1"/>
  <c r="K57" i="7"/>
  <c r="K71" i="7" s="1"/>
  <c r="L57" i="7"/>
  <c r="M57" i="7"/>
  <c r="M71" i="7" s="1"/>
  <c r="G100" i="1"/>
  <c r="G103" i="1" s="1"/>
  <c r="G105" i="1" s="1"/>
  <c r="K101" i="1"/>
  <c r="K103" i="1" s="1"/>
  <c r="K105" i="1" s="1"/>
  <c r="J60" i="1"/>
  <c r="H101" i="1"/>
  <c r="H103" i="1" s="1"/>
  <c r="H110" i="1" s="1"/>
  <c r="I100" i="1"/>
  <c r="I103" i="1" s="1"/>
  <c r="N57" i="1"/>
  <c r="L60" i="1"/>
  <c r="F60" i="1"/>
  <c r="N58" i="1"/>
  <c r="N59" i="1"/>
  <c r="D57" i="7"/>
  <c r="D71" i="7" s="1"/>
  <c r="D60" i="1"/>
  <c r="M146" i="1"/>
  <c r="K148" i="1"/>
  <c r="J150" i="1"/>
  <c r="C151" i="1"/>
  <c r="L147" i="1"/>
  <c r="D149" i="1"/>
  <c r="H150" i="1"/>
  <c r="I147" i="1"/>
  <c r="M148" i="1"/>
  <c r="E150" i="1"/>
  <c r="F144" i="1"/>
  <c r="D146" i="1"/>
  <c r="E144" i="1"/>
  <c r="D136" i="1"/>
  <c r="E146" i="1"/>
  <c r="F150" i="1"/>
  <c r="J144" i="1"/>
  <c r="B100" i="1"/>
  <c r="G147" i="1"/>
  <c r="C150" i="1"/>
  <c r="E147" i="1"/>
  <c r="I148" i="1"/>
  <c r="M149" i="1"/>
  <c r="I150" i="1"/>
  <c r="G149" i="1"/>
  <c r="K150" i="1"/>
  <c r="N143" i="1"/>
  <c r="G144" i="1"/>
  <c r="G136" i="1"/>
  <c r="K151" i="1"/>
  <c r="C147" i="1"/>
  <c r="G148" i="1"/>
  <c r="K149" i="1"/>
  <c r="I144" i="1"/>
  <c r="E149" i="1"/>
  <c r="K136" i="1"/>
  <c r="E148" i="1"/>
  <c r="I149" i="1"/>
  <c r="M150" i="1"/>
  <c r="H144" i="1"/>
  <c r="K147" i="1"/>
  <c r="C149" i="1"/>
  <c r="B151" i="1"/>
  <c r="C136" i="1"/>
  <c r="E136" i="1"/>
  <c r="I146" i="1"/>
  <c r="D151" i="1"/>
  <c r="N142" i="1"/>
  <c r="E151" i="1"/>
  <c r="J146" i="1"/>
  <c r="N140" i="1"/>
  <c r="F136" i="1"/>
  <c r="N134" i="1"/>
  <c r="H146" i="1"/>
  <c r="I136" i="1"/>
  <c r="H147" i="1"/>
  <c r="L148" i="1"/>
  <c r="D150" i="1"/>
  <c r="H151" i="1"/>
  <c r="M136" i="1"/>
  <c r="C144" i="1"/>
  <c r="I151" i="1"/>
  <c r="N132" i="1"/>
  <c r="N135" i="1"/>
  <c r="N131" i="1"/>
  <c r="J136" i="1"/>
  <c r="C146" i="1"/>
  <c r="L144" i="1"/>
  <c r="D148" i="1"/>
  <c r="H149" i="1"/>
  <c r="L150" i="1"/>
  <c r="K144" i="1"/>
  <c r="G150" i="1"/>
  <c r="N139" i="1"/>
  <c r="N133" i="1"/>
  <c r="D147" i="1"/>
  <c r="H148" i="1"/>
  <c r="L149" i="1"/>
  <c r="M151" i="1"/>
  <c r="N141" i="1"/>
  <c r="H136" i="1"/>
  <c r="L136" i="1"/>
  <c r="D144" i="1"/>
  <c r="C148" i="1"/>
  <c r="F41" i="4"/>
  <c r="J41" i="4"/>
  <c r="D11" i="4"/>
  <c r="L11" i="4"/>
  <c r="H12" i="4"/>
  <c r="F13" i="4"/>
  <c r="D15" i="4"/>
  <c r="G16" i="4"/>
  <c r="G27" i="4"/>
  <c r="D28" i="4"/>
  <c r="L28" i="4"/>
  <c r="I29" i="4"/>
  <c r="I31" i="4"/>
  <c r="M32" i="4"/>
  <c r="G29" i="4"/>
  <c r="C12" i="4"/>
  <c r="K12" i="4"/>
  <c r="H13" i="4"/>
  <c r="H15" i="4"/>
  <c r="K16" i="4"/>
  <c r="I27" i="4"/>
  <c r="E28" i="4"/>
  <c r="C29" i="4"/>
  <c r="K29" i="4"/>
  <c r="M31" i="4"/>
  <c r="N35" i="4"/>
  <c r="H11" i="4"/>
  <c r="D12" i="4"/>
  <c r="L12" i="4"/>
  <c r="L15" i="4"/>
  <c r="C27" i="4"/>
  <c r="K27" i="4"/>
  <c r="E29" i="4"/>
  <c r="M29" i="4"/>
  <c r="E32" i="4"/>
  <c r="F11" i="6"/>
  <c r="N36" i="6"/>
  <c r="N40" i="6"/>
  <c r="N38" i="6"/>
  <c r="J11" i="6"/>
  <c r="G27" i="6"/>
  <c r="N39" i="6"/>
  <c r="K27" i="6"/>
  <c r="B97" i="1"/>
  <c r="E7" i="5"/>
  <c r="F15" i="5"/>
  <c r="H7" i="5"/>
  <c r="I7" i="5"/>
  <c r="J15" i="5"/>
  <c r="J16" i="5" s="1"/>
  <c r="M7" i="5"/>
  <c r="C8" i="5"/>
  <c r="D8" i="5"/>
  <c r="E20" i="5"/>
  <c r="F8" i="5"/>
  <c r="G20" i="5"/>
  <c r="H20" i="5"/>
  <c r="I20" i="5"/>
  <c r="J20" i="5"/>
  <c r="K20" i="5"/>
  <c r="L20" i="5"/>
  <c r="M20" i="5"/>
  <c r="D20" i="5"/>
  <c r="F14" i="5"/>
  <c r="N19" i="5"/>
  <c r="L7" i="5"/>
  <c r="N18" i="5"/>
  <c r="N45" i="1"/>
  <c r="N51" i="1" s="1"/>
  <c r="B113" i="1"/>
  <c r="N67" i="1"/>
  <c r="B118" i="1"/>
  <c r="N118" i="1" s="1"/>
  <c r="N12" i="5"/>
  <c r="N14" i="5" s="1"/>
  <c r="B14" i="5"/>
  <c r="B8" i="5"/>
  <c r="B7" i="5"/>
  <c r="B20" i="5"/>
  <c r="N5" i="5"/>
  <c r="N7" i="5" s="1"/>
  <c r="N37" i="6"/>
  <c r="B41" i="6"/>
  <c r="N25" i="6"/>
  <c r="N28" i="6" s="1"/>
  <c r="N9" i="6"/>
  <c r="N16" i="6" s="1"/>
  <c r="B11" i="6"/>
  <c r="N65" i="1"/>
  <c r="N49" i="7"/>
  <c r="N64" i="7"/>
  <c r="N55" i="7"/>
  <c r="B101" i="1"/>
  <c r="N41" i="7"/>
  <c r="N63" i="7"/>
  <c r="N62" i="7"/>
  <c r="N33" i="7"/>
  <c r="N25" i="7"/>
  <c r="B102" i="1"/>
  <c r="N102" i="1" s="1"/>
  <c r="N54" i="7"/>
  <c r="N66" i="1"/>
  <c r="N17" i="7"/>
  <c r="B115" i="1"/>
  <c r="N115" i="1" s="1"/>
  <c r="N61" i="7"/>
  <c r="N60" i="7"/>
  <c r="N63" i="1"/>
  <c r="B65" i="7"/>
  <c r="N59" i="7"/>
  <c r="N56" i="7"/>
  <c r="N9" i="7"/>
  <c r="N52" i="7"/>
  <c r="N55" i="1"/>
  <c r="N51" i="7"/>
  <c r="B57" i="7"/>
  <c r="B67" i="7" s="1"/>
  <c r="N40" i="4"/>
  <c r="N39" i="4"/>
  <c r="N38" i="4"/>
  <c r="N37" i="4"/>
  <c r="N25" i="4"/>
  <c r="N27" i="4" s="1"/>
  <c r="N36" i="4"/>
  <c r="B41" i="4"/>
  <c r="B11" i="4"/>
  <c r="B13" i="4"/>
  <c r="B149" i="1"/>
  <c r="B147" i="1"/>
  <c r="B130" i="1"/>
  <c r="B17" i="1"/>
  <c r="C14" i="5"/>
  <c r="C15" i="5"/>
  <c r="J103" i="1"/>
  <c r="J109" i="1" s="1"/>
  <c r="B99" i="1"/>
  <c r="N99" i="1" s="1"/>
  <c r="L103" i="1"/>
  <c r="L108" i="1" s="1"/>
  <c r="F103" i="1"/>
  <c r="F105" i="1" s="1"/>
  <c r="N9" i="1"/>
  <c r="B85" i="1"/>
  <c r="B60" i="1"/>
  <c r="N54" i="1"/>
  <c r="D103" i="1"/>
  <c r="D109" i="1" s="1"/>
  <c r="N11" i="1"/>
  <c r="N17" i="1" s="1"/>
  <c r="B68" i="1"/>
  <c r="N62" i="1"/>
  <c r="N90" i="1"/>
  <c r="M103" i="1"/>
  <c r="M107" i="1" s="1"/>
  <c r="N116" i="1"/>
  <c r="N117" i="1"/>
  <c r="C119" i="1"/>
  <c r="C124" i="1" s="1"/>
  <c r="K119" i="1"/>
  <c r="K126" i="1" s="1"/>
  <c r="L119" i="1"/>
  <c r="L121" i="1" s="1"/>
  <c r="N26" i="1"/>
  <c r="B77" i="1"/>
  <c r="N71" i="1"/>
  <c r="N77" i="1" s="1"/>
  <c r="B94" i="1"/>
  <c r="N92" i="1"/>
  <c r="N94" i="1" s="1"/>
  <c r="N98" i="1"/>
  <c r="B43" i="1"/>
  <c r="N37" i="1"/>
  <c r="N43" i="1" s="1"/>
  <c r="B51" i="1"/>
  <c r="N85" i="1"/>
  <c r="E119" i="1"/>
  <c r="M119" i="1"/>
  <c r="M121" i="1" s="1"/>
  <c r="B26" i="1"/>
  <c r="N34" i="1"/>
  <c r="B34" i="1"/>
  <c r="E12" i="6"/>
  <c r="I12" i="6"/>
  <c r="M12" i="6"/>
  <c r="D13" i="6"/>
  <c r="H13" i="6"/>
  <c r="L13" i="6"/>
  <c r="C14" i="6"/>
  <c r="G14" i="6"/>
  <c r="K14" i="6"/>
  <c r="B15" i="6"/>
  <c r="F15" i="6"/>
  <c r="J15" i="6"/>
  <c r="E16" i="6"/>
  <c r="I16" i="6"/>
  <c r="M16" i="6"/>
  <c r="C41" i="6"/>
  <c r="G41" i="6"/>
  <c r="K41" i="6"/>
  <c r="B28" i="6"/>
  <c r="F28" i="6"/>
  <c r="J28" i="6"/>
  <c r="E29" i="6"/>
  <c r="I29" i="6"/>
  <c r="M29" i="6"/>
  <c r="D30" i="6"/>
  <c r="H30" i="6"/>
  <c r="L30" i="6"/>
  <c r="C31" i="6"/>
  <c r="G31" i="6"/>
  <c r="K31" i="6"/>
  <c r="B32" i="6"/>
  <c r="F32" i="6"/>
  <c r="J32" i="6"/>
  <c r="C11" i="6"/>
  <c r="G11" i="6"/>
  <c r="K11" i="6"/>
  <c r="B12" i="6"/>
  <c r="F12" i="6"/>
  <c r="J12" i="6"/>
  <c r="E13" i="6"/>
  <c r="I13" i="6"/>
  <c r="M13" i="6"/>
  <c r="D14" i="6"/>
  <c r="H14" i="6"/>
  <c r="L14" i="6"/>
  <c r="C15" i="6"/>
  <c r="G15" i="6"/>
  <c r="K15" i="6"/>
  <c r="B16" i="6"/>
  <c r="F16" i="6"/>
  <c r="J16" i="6"/>
  <c r="D41" i="6"/>
  <c r="H41" i="6"/>
  <c r="L41" i="6"/>
  <c r="D27" i="6"/>
  <c r="H27" i="6"/>
  <c r="L27" i="6"/>
  <c r="C28" i="6"/>
  <c r="G28" i="6"/>
  <c r="K28" i="6"/>
  <c r="B29" i="6"/>
  <c r="F29" i="6"/>
  <c r="J29" i="6"/>
  <c r="E30" i="6"/>
  <c r="I30" i="6"/>
  <c r="M30" i="6"/>
  <c r="D31" i="6"/>
  <c r="H31" i="6"/>
  <c r="L31" i="6"/>
  <c r="C32" i="6"/>
  <c r="G32" i="6"/>
  <c r="K32" i="6"/>
  <c r="D11" i="6"/>
  <c r="H11" i="6"/>
  <c r="L11" i="6"/>
  <c r="C12" i="6"/>
  <c r="G12" i="6"/>
  <c r="K12" i="6"/>
  <c r="B13" i="6"/>
  <c r="F13" i="6"/>
  <c r="J13" i="6"/>
  <c r="E14" i="6"/>
  <c r="I14" i="6"/>
  <c r="M14" i="6"/>
  <c r="D15" i="6"/>
  <c r="H15" i="6"/>
  <c r="L15" i="6"/>
  <c r="C16" i="6"/>
  <c r="G16" i="6"/>
  <c r="K16" i="6"/>
  <c r="E41" i="6"/>
  <c r="I41" i="6"/>
  <c r="M41" i="6"/>
  <c r="E27" i="6"/>
  <c r="I27" i="6"/>
  <c r="M27" i="6"/>
  <c r="D28" i="6"/>
  <c r="H28" i="6"/>
  <c r="L28" i="6"/>
  <c r="C29" i="6"/>
  <c r="G29" i="6"/>
  <c r="K29" i="6"/>
  <c r="B30" i="6"/>
  <c r="F30" i="6"/>
  <c r="J30" i="6"/>
  <c r="E31" i="6"/>
  <c r="I31" i="6"/>
  <c r="M31" i="6"/>
  <c r="D32" i="6"/>
  <c r="H32" i="6"/>
  <c r="L32" i="6"/>
  <c r="N35" i="6"/>
  <c r="E11" i="6"/>
  <c r="I11" i="6"/>
  <c r="M11" i="6"/>
  <c r="D12" i="6"/>
  <c r="H12" i="6"/>
  <c r="L12" i="6"/>
  <c r="B14" i="6"/>
  <c r="F14" i="6"/>
  <c r="J14" i="6"/>
  <c r="B27" i="6"/>
  <c r="F27" i="6"/>
  <c r="J27" i="6"/>
  <c r="E28" i="6"/>
  <c r="I28" i="6"/>
  <c r="M14" i="4"/>
  <c r="E12" i="4"/>
  <c r="M12" i="4"/>
  <c r="C14" i="4"/>
  <c r="G14" i="4"/>
  <c r="K14" i="4"/>
  <c r="B15" i="4"/>
  <c r="F15" i="4"/>
  <c r="J15" i="4"/>
  <c r="E16" i="4"/>
  <c r="I16" i="4"/>
  <c r="M16" i="4"/>
  <c r="G41" i="4"/>
  <c r="K41" i="4"/>
  <c r="B28" i="4"/>
  <c r="F28" i="4"/>
  <c r="J28" i="4"/>
  <c r="D30" i="4"/>
  <c r="H30" i="4"/>
  <c r="L30" i="4"/>
  <c r="C31" i="4"/>
  <c r="G31" i="4"/>
  <c r="K31" i="4"/>
  <c r="B32" i="4"/>
  <c r="F32" i="4"/>
  <c r="J32" i="4"/>
  <c r="I12" i="4"/>
  <c r="C11" i="4"/>
  <c r="G11" i="4"/>
  <c r="K11" i="4"/>
  <c r="B12" i="4"/>
  <c r="F12" i="4"/>
  <c r="J12" i="4"/>
  <c r="E13" i="4"/>
  <c r="I13" i="4"/>
  <c r="M13" i="4"/>
  <c r="D14" i="4"/>
  <c r="H14" i="4"/>
  <c r="L14" i="4"/>
  <c r="C15" i="4"/>
  <c r="G15" i="4"/>
  <c r="K15" i="4"/>
  <c r="B16" i="4"/>
  <c r="F16" i="4"/>
  <c r="J16" i="4"/>
  <c r="D41" i="4"/>
  <c r="H41" i="4"/>
  <c r="L41" i="4"/>
  <c r="D27" i="4"/>
  <c r="H27" i="4"/>
  <c r="L27" i="4"/>
  <c r="C28" i="4"/>
  <c r="G28" i="4"/>
  <c r="K28" i="4"/>
  <c r="B29" i="4"/>
  <c r="F29" i="4"/>
  <c r="J29" i="4"/>
  <c r="D31" i="4"/>
  <c r="H31" i="4"/>
  <c r="L31" i="4"/>
  <c r="C32" i="4"/>
  <c r="G32" i="4"/>
  <c r="K32" i="4"/>
  <c r="I14" i="4"/>
  <c r="E41" i="4"/>
  <c r="I41" i="4"/>
  <c r="M41" i="4"/>
  <c r="B30" i="4"/>
  <c r="F30" i="4"/>
  <c r="J30" i="4"/>
  <c r="D32" i="4"/>
  <c r="H32" i="4"/>
  <c r="L32" i="4"/>
  <c r="E14" i="4"/>
  <c r="N9" i="4"/>
  <c r="N16" i="4" s="1"/>
  <c r="E11" i="4"/>
  <c r="I11" i="4"/>
  <c r="M11" i="4"/>
  <c r="B14" i="4"/>
  <c r="F14" i="4"/>
  <c r="J14" i="4"/>
  <c r="B27" i="4"/>
  <c r="F27" i="4"/>
  <c r="J27" i="4"/>
  <c r="H13" i="3"/>
  <c r="E31" i="3"/>
  <c r="N36" i="3"/>
  <c r="N40" i="3"/>
  <c r="D15" i="3"/>
  <c r="E27" i="3"/>
  <c r="M31" i="3"/>
  <c r="B41" i="3"/>
  <c r="F41" i="3"/>
  <c r="J41" i="3"/>
  <c r="D11" i="3"/>
  <c r="L15" i="3"/>
  <c r="M27" i="3"/>
  <c r="N38" i="3"/>
  <c r="L11" i="3"/>
  <c r="I29" i="3"/>
  <c r="J11" i="3"/>
  <c r="N37" i="3"/>
  <c r="F11" i="3"/>
  <c r="B13" i="3"/>
  <c r="J13" i="3"/>
  <c r="F15" i="3"/>
  <c r="N35" i="3"/>
  <c r="N39" i="3"/>
  <c r="G27" i="3"/>
  <c r="C29" i="3"/>
  <c r="K29" i="3"/>
  <c r="G31" i="3"/>
  <c r="H11" i="3"/>
  <c r="D13" i="3"/>
  <c r="L13" i="3"/>
  <c r="H15" i="3"/>
  <c r="I27" i="3"/>
  <c r="E29" i="3"/>
  <c r="M29" i="3"/>
  <c r="I31" i="3"/>
  <c r="F13" i="3"/>
  <c r="J15" i="3"/>
  <c r="C27" i="3"/>
  <c r="K27" i="3"/>
  <c r="G29" i="3"/>
  <c r="C31" i="3"/>
  <c r="K31" i="3"/>
  <c r="B11" i="3"/>
  <c r="B15" i="3"/>
  <c r="N9" i="3"/>
  <c r="N16" i="3" s="1"/>
  <c r="E15" i="3"/>
  <c r="E11" i="3"/>
  <c r="E41" i="3"/>
  <c r="E14" i="3"/>
  <c r="E13" i="3"/>
  <c r="E16" i="3"/>
  <c r="E12" i="3"/>
  <c r="I15" i="3"/>
  <c r="I11" i="3"/>
  <c r="I41" i="3"/>
  <c r="I14" i="3"/>
  <c r="I13" i="3"/>
  <c r="I16" i="3"/>
  <c r="I12" i="3"/>
  <c r="M15" i="3"/>
  <c r="M11" i="3"/>
  <c r="M41" i="3"/>
  <c r="M14" i="3"/>
  <c r="M13" i="3"/>
  <c r="M16" i="3"/>
  <c r="M12" i="3"/>
  <c r="C13" i="3"/>
  <c r="C16" i="3"/>
  <c r="C12" i="3"/>
  <c r="C15" i="3"/>
  <c r="C11" i="3"/>
  <c r="C41" i="3"/>
  <c r="C14" i="3"/>
  <c r="G13" i="3"/>
  <c r="G16" i="3"/>
  <c r="G12" i="3"/>
  <c r="G15" i="3"/>
  <c r="G11" i="3"/>
  <c r="G41" i="3"/>
  <c r="G14" i="3"/>
  <c r="K13" i="3"/>
  <c r="K16" i="3"/>
  <c r="K12" i="3"/>
  <c r="K15" i="3"/>
  <c r="K11" i="3"/>
  <c r="K41" i="3"/>
  <c r="K14" i="3"/>
  <c r="B28" i="3"/>
  <c r="F28" i="3"/>
  <c r="J28" i="3"/>
  <c r="D30" i="3"/>
  <c r="H30" i="3"/>
  <c r="L30" i="3"/>
  <c r="B32" i="3"/>
  <c r="F32" i="3"/>
  <c r="J32" i="3"/>
  <c r="B12" i="3"/>
  <c r="F12" i="3"/>
  <c r="J12" i="3"/>
  <c r="D14" i="3"/>
  <c r="H14" i="3"/>
  <c r="L14" i="3"/>
  <c r="B16" i="3"/>
  <c r="F16" i="3"/>
  <c r="J16" i="3"/>
  <c r="D41" i="3"/>
  <c r="H41" i="3"/>
  <c r="L41" i="3"/>
  <c r="D27" i="3"/>
  <c r="H27" i="3"/>
  <c r="L27" i="3"/>
  <c r="C28" i="3"/>
  <c r="G28" i="3"/>
  <c r="K28" i="3"/>
  <c r="B29" i="3"/>
  <c r="F29" i="3"/>
  <c r="J29" i="3"/>
  <c r="E30" i="3"/>
  <c r="I30" i="3"/>
  <c r="M30" i="3"/>
  <c r="D31" i="3"/>
  <c r="H31" i="3"/>
  <c r="L31" i="3"/>
  <c r="C32" i="3"/>
  <c r="G32" i="3"/>
  <c r="K32" i="3"/>
  <c r="N25" i="3"/>
  <c r="N28" i="3" s="1"/>
  <c r="D28" i="3"/>
  <c r="H28" i="3"/>
  <c r="L28" i="3"/>
  <c r="B30" i="3"/>
  <c r="F30" i="3"/>
  <c r="J30" i="3"/>
  <c r="D32" i="3"/>
  <c r="H32" i="3"/>
  <c r="L32" i="3"/>
  <c r="D12" i="3"/>
  <c r="H12" i="3"/>
  <c r="L12" i="3"/>
  <c r="B14" i="3"/>
  <c r="F14" i="3"/>
  <c r="J14" i="3"/>
  <c r="B27" i="3"/>
  <c r="F27" i="3"/>
  <c r="J27" i="3"/>
  <c r="E28" i="3"/>
  <c r="I28" i="3"/>
  <c r="K33" i="3" l="1"/>
  <c r="M17" i="6"/>
  <c r="M33" i="6"/>
  <c r="M33" i="4"/>
  <c r="M17" i="4"/>
  <c r="M33" i="3"/>
  <c r="M17" i="3"/>
  <c r="L33" i="6"/>
  <c r="L17" i="6"/>
  <c r="L33" i="4"/>
  <c r="L17" i="4"/>
  <c r="L33" i="3"/>
  <c r="L17" i="3"/>
  <c r="K33" i="6"/>
  <c r="K17" i="6"/>
  <c r="K33" i="4"/>
  <c r="K17" i="4"/>
  <c r="K17" i="3"/>
  <c r="J33" i="6"/>
  <c r="J17" i="6"/>
  <c r="J152" i="1"/>
  <c r="J33" i="4"/>
  <c r="J17" i="4"/>
  <c r="J33" i="3"/>
  <c r="J17" i="3"/>
  <c r="I67" i="7"/>
  <c r="I68" i="7"/>
  <c r="I72" i="7"/>
  <c r="I71" i="7"/>
  <c r="I70" i="7"/>
  <c r="I17" i="6"/>
  <c r="I33" i="6"/>
  <c r="I33" i="4"/>
  <c r="I17" i="4"/>
  <c r="I33" i="3"/>
  <c r="I17" i="3"/>
  <c r="H33" i="6"/>
  <c r="H17" i="6"/>
  <c r="H33" i="4"/>
  <c r="H17" i="4"/>
  <c r="H33" i="3"/>
  <c r="H17" i="3"/>
  <c r="H152" i="1"/>
  <c r="G33" i="6"/>
  <c r="G17" i="6"/>
  <c r="G33" i="4"/>
  <c r="G17" i="4"/>
  <c r="G33" i="3"/>
  <c r="G17" i="3"/>
  <c r="I105" i="1"/>
  <c r="I107" i="1"/>
  <c r="N114" i="1"/>
  <c r="F16" i="5"/>
  <c r="F33" i="6"/>
  <c r="F17" i="6"/>
  <c r="F33" i="4"/>
  <c r="F17" i="4"/>
  <c r="F33" i="3"/>
  <c r="F17" i="3"/>
  <c r="F152" i="1"/>
  <c r="E72" i="7"/>
  <c r="E68" i="7"/>
  <c r="E71" i="7"/>
  <c r="E70" i="7"/>
  <c r="E69" i="7"/>
  <c r="E67" i="7"/>
  <c r="E33" i="6"/>
  <c r="E17" i="6"/>
  <c r="E33" i="4"/>
  <c r="E152" i="1"/>
  <c r="E17" i="4"/>
  <c r="E17" i="3"/>
  <c r="D72" i="7"/>
  <c r="D70" i="7"/>
  <c r="D33" i="6"/>
  <c r="D17" i="6"/>
  <c r="D33" i="4"/>
  <c r="D17" i="4"/>
  <c r="D17" i="3"/>
  <c r="D33" i="3"/>
  <c r="C16" i="5"/>
  <c r="N31" i="6"/>
  <c r="N32" i="6"/>
  <c r="C33" i="6"/>
  <c r="C17" i="6"/>
  <c r="N11" i="6"/>
  <c r="N12" i="6"/>
  <c r="N28" i="4"/>
  <c r="C33" i="4"/>
  <c r="N31" i="4"/>
  <c r="N32" i="4"/>
  <c r="N12" i="4"/>
  <c r="C17" i="4"/>
  <c r="C33" i="3"/>
  <c r="C17" i="3"/>
  <c r="N11" i="3"/>
  <c r="N13" i="3"/>
  <c r="N14" i="3"/>
  <c r="K69" i="7"/>
  <c r="K70" i="7"/>
  <c r="K72" i="7"/>
  <c r="K68" i="7"/>
  <c r="K67" i="7"/>
  <c r="H69" i="7"/>
  <c r="H72" i="7"/>
  <c r="H68" i="7"/>
  <c r="H67" i="7"/>
  <c r="H70" i="7"/>
  <c r="N101" i="1"/>
  <c r="N100" i="1"/>
  <c r="D68" i="7"/>
  <c r="D69" i="7"/>
  <c r="J69" i="7"/>
  <c r="J67" i="7"/>
  <c r="J72" i="7"/>
  <c r="J68" i="7"/>
  <c r="J70" i="7"/>
  <c r="G69" i="7"/>
  <c r="G72" i="7"/>
  <c r="G68" i="7"/>
  <c r="G67" i="7"/>
  <c r="G70" i="7"/>
  <c r="L69" i="7"/>
  <c r="L72" i="7"/>
  <c r="L68" i="7"/>
  <c r="L67" i="7"/>
  <c r="L70" i="7"/>
  <c r="M69" i="7"/>
  <c r="M72" i="7"/>
  <c r="M68" i="7"/>
  <c r="M67" i="7"/>
  <c r="M70" i="7"/>
  <c r="F69" i="7"/>
  <c r="F72" i="7"/>
  <c r="F68" i="7"/>
  <c r="F67" i="7"/>
  <c r="F70" i="7"/>
  <c r="L71" i="7"/>
  <c r="C72" i="7"/>
  <c r="C69" i="7"/>
  <c r="C68" i="7"/>
  <c r="C67" i="7"/>
  <c r="C71" i="7"/>
  <c r="L152" i="1"/>
  <c r="D152" i="1"/>
  <c r="N60" i="1"/>
  <c r="N151" i="1"/>
  <c r="M152" i="1"/>
  <c r="K152" i="1"/>
  <c r="I152" i="1"/>
  <c r="N148" i="1"/>
  <c r="C152" i="1"/>
  <c r="G152" i="1"/>
  <c r="N149" i="1"/>
  <c r="N150" i="1"/>
  <c r="N147" i="1"/>
  <c r="N30" i="3"/>
  <c r="N29" i="3"/>
  <c r="N12" i="3"/>
  <c r="N32" i="3"/>
  <c r="N27" i="3"/>
  <c r="N15" i="3"/>
  <c r="N31" i="3"/>
  <c r="N29" i="4"/>
  <c r="N30" i="4"/>
  <c r="N15" i="4"/>
  <c r="N14" i="4"/>
  <c r="N13" i="4"/>
  <c r="N11" i="4"/>
  <c r="N30" i="6"/>
  <c r="N29" i="6"/>
  <c r="N27" i="6"/>
  <c r="N13" i="6"/>
  <c r="N14" i="6"/>
  <c r="N15" i="6"/>
  <c r="J108" i="1"/>
  <c r="N8" i="5"/>
  <c r="N15" i="5"/>
  <c r="N16" i="5" s="1"/>
  <c r="N41" i="4"/>
  <c r="N20" i="5"/>
  <c r="B16" i="5"/>
  <c r="N41" i="6"/>
  <c r="B17" i="6"/>
  <c r="N68" i="1"/>
  <c r="N65" i="7"/>
  <c r="N57" i="7"/>
  <c r="B71" i="7"/>
  <c r="B72" i="7"/>
  <c r="B70" i="7"/>
  <c r="B69" i="7"/>
  <c r="B68" i="7"/>
  <c r="B17" i="4"/>
  <c r="B17" i="3"/>
  <c r="N130" i="1"/>
  <c r="N136" i="1" s="1"/>
  <c r="B136" i="1"/>
  <c r="N138" i="1"/>
  <c r="B144" i="1"/>
  <c r="B146" i="1"/>
  <c r="L126" i="1"/>
  <c r="E110" i="1"/>
  <c r="B103" i="1"/>
  <c r="B107" i="1" s="1"/>
  <c r="L105" i="1"/>
  <c r="L109" i="1"/>
  <c r="E105" i="1"/>
  <c r="E106" i="1"/>
  <c r="E108" i="1"/>
  <c r="E107" i="1"/>
  <c r="C126" i="1"/>
  <c r="C122" i="1"/>
  <c r="C123" i="1"/>
  <c r="C125" i="1"/>
  <c r="L107" i="1"/>
  <c r="L106" i="1"/>
  <c r="L110" i="1"/>
  <c r="J106" i="1"/>
  <c r="J107" i="1"/>
  <c r="J105" i="1"/>
  <c r="J110" i="1"/>
  <c r="F109" i="1"/>
  <c r="K108" i="1"/>
  <c r="D105" i="1"/>
  <c r="K107" i="1"/>
  <c r="F110" i="1"/>
  <c r="F106" i="1"/>
  <c r="F107" i="1"/>
  <c r="F108" i="1"/>
  <c r="H109" i="1"/>
  <c r="K109" i="1"/>
  <c r="C121" i="1"/>
  <c r="D107" i="1"/>
  <c r="G124" i="1"/>
  <c r="G122" i="1"/>
  <c r="C109" i="1"/>
  <c r="D110" i="1"/>
  <c r="G107" i="1"/>
  <c r="G109" i="1"/>
  <c r="N97" i="1"/>
  <c r="H124" i="1"/>
  <c r="H125" i="1"/>
  <c r="H122" i="1"/>
  <c r="H123" i="1"/>
  <c r="E123" i="1"/>
  <c r="E126" i="1"/>
  <c r="E124" i="1"/>
  <c r="E125" i="1"/>
  <c r="E122" i="1"/>
  <c r="F125" i="1"/>
  <c r="F124" i="1"/>
  <c r="F123" i="1"/>
  <c r="F122" i="1"/>
  <c r="G123" i="1"/>
  <c r="D123" i="1"/>
  <c r="D124" i="1"/>
  <c r="D125" i="1"/>
  <c r="D122" i="1"/>
  <c r="M110" i="1"/>
  <c r="M106" i="1"/>
  <c r="M108" i="1"/>
  <c r="M109" i="1"/>
  <c r="D126" i="1"/>
  <c r="H106" i="1"/>
  <c r="H108" i="1"/>
  <c r="H121" i="1"/>
  <c r="G121" i="1"/>
  <c r="M122" i="1"/>
  <c r="M125" i="1"/>
  <c r="M123" i="1"/>
  <c r="M126" i="1"/>
  <c r="M124" i="1"/>
  <c r="C105" i="1"/>
  <c r="C110" i="1"/>
  <c r="C106" i="1"/>
  <c r="F121" i="1"/>
  <c r="C108" i="1"/>
  <c r="L125" i="1"/>
  <c r="L122" i="1"/>
  <c r="L123" i="1"/>
  <c r="L124" i="1"/>
  <c r="K125" i="1"/>
  <c r="H105" i="1"/>
  <c r="N113" i="1"/>
  <c r="B119" i="1"/>
  <c r="B121" i="1" s="1"/>
  <c r="K122" i="1"/>
  <c r="H107" i="1"/>
  <c r="I110" i="1"/>
  <c r="I106" i="1"/>
  <c r="I108" i="1"/>
  <c r="I109" i="1"/>
  <c r="J125" i="1"/>
  <c r="J124" i="1"/>
  <c r="J123" i="1"/>
  <c r="J122" i="1"/>
  <c r="I126" i="1"/>
  <c r="I124" i="1"/>
  <c r="I122" i="1"/>
  <c r="I125" i="1"/>
  <c r="I123" i="1"/>
  <c r="G106" i="1"/>
  <c r="G110" i="1"/>
  <c r="J121" i="1"/>
  <c r="K123" i="1"/>
  <c r="E121" i="1"/>
  <c r="G108" i="1"/>
  <c r="K124" i="1"/>
  <c r="D121" i="1"/>
  <c r="K121" i="1"/>
  <c r="H126" i="1"/>
  <c r="M105" i="1"/>
  <c r="G125" i="1"/>
  <c r="J126" i="1"/>
  <c r="K106" i="1"/>
  <c r="K110" i="1"/>
  <c r="D108" i="1"/>
  <c r="D106" i="1"/>
  <c r="E33" i="3"/>
  <c r="B33" i="6"/>
  <c r="B33" i="4"/>
  <c r="B33" i="3"/>
  <c r="N41" i="3"/>
  <c r="M73" i="7" l="1"/>
  <c r="M127" i="1"/>
  <c r="M111" i="1"/>
  <c r="L73" i="7"/>
  <c r="L127" i="1"/>
  <c r="L111" i="1"/>
  <c r="K73" i="7"/>
  <c r="K127" i="1"/>
  <c r="K111" i="1"/>
  <c r="J73" i="7"/>
  <c r="J127" i="1"/>
  <c r="J111" i="1"/>
  <c r="I73" i="7"/>
  <c r="I127" i="1"/>
  <c r="I111" i="1"/>
  <c r="H73" i="7"/>
  <c r="H127" i="1"/>
  <c r="H111" i="1"/>
  <c r="G73" i="7"/>
  <c r="G127" i="1"/>
  <c r="G111" i="1"/>
  <c r="F73" i="7"/>
  <c r="F127" i="1"/>
  <c r="F111" i="1"/>
  <c r="E73" i="7"/>
  <c r="E127" i="1"/>
  <c r="E111" i="1"/>
  <c r="D73" i="7"/>
  <c r="D111" i="1"/>
  <c r="D127" i="1"/>
  <c r="N33" i="6"/>
  <c r="N17" i="6"/>
  <c r="C73" i="7"/>
  <c r="N33" i="4"/>
  <c r="N17" i="4"/>
  <c r="N33" i="3"/>
  <c r="N17" i="3"/>
  <c r="C127" i="1"/>
  <c r="C111" i="1"/>
  <c r="B152" i="1"/>
  <c r="N69" i="7"/>
  <c r="N72" i="7"/>
  <c r="N68" i="7"/>
  <c r="N67" i="7"/>
  <c r="N70" i="7"/>
  <c r="N71" i="7"/>
  <c r="B73" i="7"/>
  <c r="N144" i="1"/>
  <c r="N152" i="1" s="1"/>
  <c r="N146" i="1"/>
  <c r="N103" i="1"/>
  <c r="B106" i="1"/>
  <c r="B109" i="1"/>
  <c r="B110" i="1"/>
  <c r="B108" i="1"/>
  <c r="B105" i="1"/>
  <c r="B124" i="1"/>
  <c r="B126" i="1"/>
  <c r="B122" i="1"/>
  <c r="B123" i="1"/>
  <c r="B125" i="1"/>
  <c r="M40" i="2"/>
  <c r="M39" i="2"/>
  <c r="M38" i="2"/>
  <c r="M37" i="2"/>
  <c r="M36" i="2"/>
  <c r="M35" i="2"/>
  <c r="L40" i="2"/>
  <c r="L39" i="2"/>
  <c r="L38" i="2"/>
  <c r="L37" i="2"/>
  <c r="L36" i="2"/>
  <c r="L35" i="2"/>
  <c r="K40" i="2"/>
  <c r="K39" i="2"/>
  <c r="K38" i="2"/>
  <c r="K37" i="2"/>
  <c r="K36" i="2"/>
  <c r="K35" i="2"/>
  <c r="J40" i="2"/>
  <c r="J39" i="2"/>
  <c r="J38" i="2"/>
  <c r="J37" i="2"/>
  <c r="J36" i="2"/>
  <c r="J35" i="2"/>
  <c r="I40" i="2"/>
  <c r="I39" i="2"/>
  <c r="I38" i="2"/>
  <c r="I37" i="2"/>
  <c r="I36" i="2"/>
  <c r="I35" i="2"/>
  <c r="H40" i="2"/>
  <c r="H39" i="2"/>
  <c r="H38" i="2"/>
  <c r="H37" i="2"/>
  <c r="H36" i="2"/>
  <c r="H35" i="2"/>
  <c r="G40" i="2"/>
  <c r="G39" i="2"/>
  <c r="G38" i="2"/>
  <c r="G37" i="2"/>
  <c r="G36" i="2"/>
  <c r="G35" i="2"/>
  <c r="F40" i="2"/>
  <c r="F39" i="2"/>
  <c r="F38" i="2"/>
  <c r="F37" i="2"/>
  <c r="F36" i="2"/>
  <c r="F35" i="2"/>
  <c r="E40" i="2"/>
  <c r="E39" i="2"/>
  <c r="E38" i="2"/>
  <c r="E37" i="2"/>
  <c r="E36" i="2"/>
  <c r="E35" i="2"/>
  <c r="D40" i="2"/>
  <c r="D39" i="2"/>
  <c r="D38" i="2"/>
  <c r="D37" i="2"/>
  <c r="D36" i="2"/>
  <c r="D35" i="2"/>
  <c r="C40" i="2"/>
  <c r="C39" i="2"/>
  <c r="C38" i="2"/>
  <c r="C37" i="2"/>
  <c r="C36" i="2"/>
  <c r="C35" i="2"/>
  <c r="B40" i="2"/>
  <c r="B39" i="2"/>
  <c r="B38" i="2"/>
  <c r="B37" i="2"/>
  <c r="B36" i="2"/>
  <c r="B35" i="2"/>
  <c r="N24" i="2"/>
  <c r="N23" i="2"/>
  <c r="N22" i="2"/>
  <c r="N21" i="2"/>
  <c r="N20" i="2"/>
  <c r="N19" i="2"/>
  <c r="M25" i="2"/>
  <c r="L25" i="2"/>
  <c r="L31" i="2" s="1"/>
  <c r="K25" i="2"/>
  <c r="K27" i="2" s="1"/>
  <c r="J25" i="2"/>
  <c r="J32" i="2" s="1"/>
  <c r="I25" i="2"/>
  <c r="I32" i="2" s="1"/>
  <c r="H25" i="2"/>
  <c r="H29" i="2" s="1"/>
  <c r="G25" i="2"/>
  <c r="G31" i="2" s="1"/>
  <c r="F25" i="2"/>
  <c r="F32" i="2" s="1"/>
  <c r="E25" i="2"/>
  <c r="E29" i="2" s="1"/>
  <c r="D25" i="2"/>
  <c r="D29" i="2" s="1"/>
  <c r="C25" i="2"/>
  <c r="C31" i="2" s="1"/>
  <c r="B25" i="2"/>
  <c r="B31" i="2" s="1"/>
  <c r="N7" i="2"/>
  <c r="N6" i="2"/>
  <c r="N5" i="2"/>
  <c r="N4" i="2"/>
  <c r="N3" i="2"/>
  <c r="N9" i="2" s="1"/>
  <c r="M15" i="2"/>
  <c r="L16" i="2"/>
  <c r="K14" i="2"/>
  <c r="J15" i="2"/>
  <c r="I13" i="2"/>
  <c r="G15" i="2"/>
  <c r="F15" i="2"/>
  <c r="M30" i="2" l="1"/>
  <c r="M28" i="2"/>
  <c r="M27" i="2"/>
  <c r="M31" i="2"/>
  <c r="M32" i="2"/>
  <c r="L32" i="2"/>
  <c r="L29" i="2"/>
  <c r="L28" i="2"/>
  <c r="K11" i="2"/>
  <c r="K16" i="2"/>
  <c r="K12" i="2"/>
  <c r="K15" i="2"/>
  <c r="J16" i="2"/>
  <c r="J12" i="2"/>
  <c r="J13" i="2"/>
  <c r="I29" i="2"/>
  <c r="I30" i="2"/>
  <c r="H41" i="2"/>
  <c r="H31" i="2"/>
  <c r="H27" i="2"/>
  <c r="H30" i="2"/>
  <c r="G41" i="2"/>
  <c r="G16" i="2"/>
  <c r="G11" i="2"/>
  <c r="G12" i="2"/>
  <c r="F16" i="2"/>
  <c r="F13" i="2"/>
  <c r="F12" i="2"/>
  <c r="E31" i="2"/>
  <c r="E41" i="2"/>
  <c r="E30" i="2"/>
  <c r="E27" i="2"/>
  <c r="D41" i="2"/>
  <c r="D30" i="2"/>
  <c r="D31" i="2"/>
  <c r="D27" i="2"/>
  <c r="N73" i="7"/>
  <c r="C41" i="2"/>
  <c r="C16" i="2"/>
  <c r="C11" i="2"/>
  <c r="C12" i="2"/>
  <c r="C15" i="2"/>
  <c r="N38" i="2"/>
  <c r="F29" i="2"/>
  <c r="H15" i="2"/>
  <c r="L13" i="2"/>
  <c r="M12" i="2"/>
  <c r="M16" i="2"/>
  <c r="N39" i="2"/>
  <c r="C13" i="2"/>
  <c r="C29" i="2"/>
  <c r="D12" i="2"/>
  <c r="D16" i="2"/>
  <c r="D28" i="2"/>
  <c r="D32" i="2"/>
  <c r="E12" i="2"/>
  <c r="E16" i="2"/>
  <c r="E28" i="2"/>
  <c r="E32" i="2"/>
  <c r="F14" i="2"/>
  <c r="F41" i="2"/>
  <c r="F30" i="2"/>
  <c r="G13" i="2"/>
  <c r="G29" i="2"/>
  <c r="H12" i="2"/>
  <c r="H16" i="2"/>
  <c r="H28" i="2"/>
  <c r="H32" i="2"/>
  <c r="I11" i="2"/>
  <c r="I15" i="2"/>
  <c r="I27" i="2"/>
  <c r="I31" i="2"/>
  <c r="J14" i="2"/>
  <c r="J41" i="2"/>
  <c r="J30" i="2"/>
  <c r="K13" i="2"/>
  <c r="K31" i="2"/>
  <c r="L14" i="2"/>
  <c r="L41" i="2"/>
  <c r="L30" i="2"/>
  <c r="M13" i="2"/>
  <c r="M29" i="2"/>
  <c r="C28" i="2"/>
  <c r="C32" i="2"/>
  <c r="D11" i="2"/>
  <c r="D15" i="2"/>
  <c r="E11" i="2"/>
  <c r="E15" i="2"/>
  <c r="G28" i="2"/>
  <c r="G32" i="2"/>
  <c r="H11" i="2"/>
  <c r="I14" i="2"/>
  <c r="I41" i="2"/>
  <c r="J29" i="2"/>
  <c r="K30" i="2"/>
  <c r="C14" i="2"/>
  <c r="C30" i="2"/>
  <c r="D13" i="2"/>
  <c r="E13" i="2"/>
  <c r="F11" i="2"/>
  <c r="F27" i="2"/>
  <c r="F31" i="2"/>
  <c r="G14" i="2"/>
  <c r="G30" i="2"/>
  <c r="H13" i="2"/>
  <c r="I12" i="2"/>
  <c r="I16" i="2"/>
  <c r="I28" i="2"/>
  <c r="J11" i="2"/>
  <c r="J27" i="2"/>
  <c r="J31" i="2"/>
  <c r="K28" i="2"/>
  <c r="K32" i="2"/>
  <c r="L11" i="2"/>
  <c r="L15" i="2"/>
  <c r="L27" i="2"/>
  <c r="M14" i="2"/>
  <c r="M41" i="2"/>
  <c r="N37" i="2"/>
  <c r="C27" i="2"/>
  <c r="D14" i="2"/>
  <c r="E14" i="2"/>
  <c r="F28" i="2"/>
  <c r="G27" i="2"/>
  <c r="H14" i="2"/>
  <c r="J28" i="2"/>
  <c r="K29" i="2"/>
  <c r="L12" i="2"/>
  <c r="M11" i="2"/>
  <c r="N106" i="1"/>
  <c r="N105" i="1"/>
  <c r="N108" i="1"/>
  <c r="N109" i="1"/>
  <c r="N107" i="1"/>
  <c r="N110" i="1"/>
  <c r="N119" i="1"/>
  <c r="N123" i="1" s="1"/>
  <c r="B15" i="2"/>
  <c r="B11" i="2"/>
  <c r="N40" i="2"/>
  <c r="N36" i="2"/>
  <c r="B127" i="1"/>
  <c r="N35" i="2"/>
  <c r="N11" i="2"/>
  <c r="B12" i="2"/>
  <c r="B13" i="2"/>
  <c r="B16" i="2"/>
  <c r="B111" i="1"/>
  <c r="N25" i="2"/>
  <c r="N31" i="2" s="1"/>
  <c r="K41" i="2"/>
  <c r="B28" i="2"/>
  <c r="B32" i="2"/>
  <c r="B29" i="2"/>
  <c r="B14" i="2"/>
  <c r="B41" i="2"/>
  <c r="B30" i="2"/>
  <c r="B27" i="2"/>
  <c r="M33" i="2" l="1"/>
  <c r="M17" i="2"/>
  <c r="L33" i="2"/>
  <c r="L17" i="2"/>
  <c r="K33" i="2"/>
  <c r="K17" i="2"/>
  <c r="J33" i="2"/>
  <c r="J17" i="2"/>
  <c r="I17" i="2"/>
  <c r="I33" i="2"/>
  <c r="H17" i="2"/>
  <c r="H33" i="2"/>
  <c r="G33" i="2"/>
  <c r="G17" i="2"/>
  <c r="F17" i="2"/>
  <c r="F33" i="2"/>
  <c r="E17" i="2"/>
  <c r="E33" i="2"/>
  <c r="D33" i="2"/>
  <c r="D17" i="2"/>
  <c r="C33" i="2"/>
  <c r="C17" i="2"/>
  <c r="N16" i="2"/>
  <c r="N27" i="2"/>
  <c r="N12" i="2"/>
  <c r="N29" i="2"/>
  <c r="N13" i="2"/>
  <c r="N15" i="2"/>
  <c r="N28" i="2"/>
  <c r="N30" i="2"/>
  <c r="N32" i="2"/>
  <c r="N14" i="2"/>
  <c r="N111" i="1"/>
  <c r="N126" i="1"/>
  <c r="N122" i="1"/>
  <c r="N125" i="1"/>
  <c r="N124" i="1"/>
  <c r="N121" i="1"/>
  <c r="N41" i="2"/>
  <c r="B33" i="2"/>
  <c r="B17" i="2"/>
  <c r="N33" i="2" l="1"/>
  <c r="N17" i="2"/>
  <c r="N127" i="1"/>
</calcChain>
</file>

<file path=xl/sharedStrings.xml><?xml version="1.0" encoding="utf-8"?>
<sst xmlns="http://schemas.openxmlformats.org/spreadsheetml/2006/main" count="1098" uniqueCount="60">
  <si>
    <t>TOTAL</t>
  </si>
  <si>
    <t>Phonak</t>
  </si>
  <si>
    <t>Starkey</t>
  </si>
  <si>
    <t>ITE Sales</t>
  </si>
  <si>
    <t>BTE Sales</t>
  </si>
  <si>
    <t>Sales</t>
  </si>
  <si>
    <t>Total Sales</t>
  </si>
  <si>
    <t>% Sales</t>
  </si>
  <si>
    <t xml:space="preserve">Total # </t>
  </si>
  <si>
    <t>GN Resound</t>
  </si>
  <si>
    <t>Oticon</t>
  </si>
  <si>
    <t>Avg Cost</t>
  </si>
  <si>
    <t>Total #</t>
  </si>
  <si>
    <t>GROUP 3 RECEIVER-IN-THE-CANAL HEARING AIDS</t>
  </si>
  <si>
    <t>GROUP 1 IN-THE-EAR HEAIRNG AIDS</t>
  </si>
  <si>
    <t>GROUP 2 BEHIND-THE-EAR HEARING AIDS</t>
  </si>
  <si>
    <t>RIC Sales</t>
  </si>
  <si>
    <t>Total</t>
  </si>
  <si>
    <t>Total %</t>
  </si>
  <si>
    <t>CROS Sales</t>
  </si>
  <si>
    <t>GROUP 1 - CUSTOM IN-THE-EAR HEARING AIDS</t>
  </si>
  <si>
    <t>Widex</t>
  </si>
  <si>
    <t>NOV 14</t>
  </si>
  <si>
    <t>DEC 14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</si>
  <si>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</si>
  <si>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</si>
  <si>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</si>
  <si>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</si>
  <si>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</si>
  <si>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</si>
  <si>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</si>
  <si>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</si>
  <si>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</si>
  <si>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</si>
  <si>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Oct 15</t>
  </si>
  <si>
    <t>Nov 14</t>
  </si>
  <si>
    <t>Dec 14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</si>
  <si>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</si>
  <si>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</si>
  <si>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</si>
  <si>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</si>
  <si>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</si>
  <si>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</si>
  <si>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</si>
  <si>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</si>
  <si>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Total Base Year</t>
  </si>
  <si>
    <t>WIRELESS ADAPTORS</t>
  </si>
  <si>
    <t>% of Sales</t>
  </si>
  <si>
    <t>Sep 15</t>
  </si>
  <si>
    <t xml:space="preserve">Oct 15 </t>
  </si>
  <si>
    <t>GROUP 6 REMOTE CONTROLS</t>
  </si>
  <si>
    <t># Sold</t>
  </si>
  <si>
    <t>% of #</t>
  </si>
  <si>
    <t>GROUP 7 CROS/BICROS TRANSMITTERS</t>
  </si>
  <si>
    <t>GROUP 4 WIRELESS DEVICES</t>
  </si>
  <si>
    <t>TOTAL OF GROUPS 1, 2, &amp; 3</t>
  </si>
  <si>
    <t>AVG</t>
  </si>
  <si>
    <t xml:space="preserve">OVERVIEW OF HEARING AID AND WIRELESS SYSTEM SALES (all items except earmolds) </t>
  </si>
  <si>
    <t>Average</t>
  </si>
  <si>
    <t>Sivantos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</si>
</sst>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9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4A40C"/>
        <bgColor indexed="64"/>
      </patternFill>
    </fill>
    <fill>
      <patternFill patternType="solid">
        <fgColor rgb="FF2AA80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164" fontId="2" fillId="0" borderId="0" xfId="0" applyNumberFormat="1" applyFont="1"/>
    <xf numFmtId="0" fontId="2" fillId="4" borderId="0" xfId="0" applyFont="1" applyFill="1"/>
    <xf numFmtId="3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1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0" xfId="0" applyFont="1"/>
    <xf numFmtId="0" fontId="1" fillId="0" borderId="7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49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1" fillId="0" borderId="0" xfId="0" applyFont="1"/>
    <xf numFmtId="0" fontId="6" fillId="0" borderId="0" xfId="0" applyFont="1"/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49" fontId="1" fillId="5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3" borderId="3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6" borderId="2" xfId="0" applyFont="1" applyFill="1" applyBorder="1" applyAlignment="1">
      <alignment vertical="top"/>
    </xf>
    <xf numFmtId="0" fontId="1" fillId="6" borderId="3" xfId="0" applyFont="1" applyFill="1" applyBorder="1" applyAlignment="1">
      <alignment vertical="top"/>
    </xf>
    <xf numFmtId="0" fontId="1" fillId="6" borderId="4" xfId="0" applyFont="1" applyFill="1" applyBorder="1" applyAlignment="1">
      <alignment vertical="top"/>
    </xf>
    <xf numFmtId="166" fontId="6" fillId="0" borderId="1" xfId="1" applyNumberFormat="1" applyFont="1" applyBorder="1" applyAlignment="1">
      <alignment horizontal="right" vertical="top"/>
    </xf>
    <xf numFmtId="38" fontId="8" fillId="0" borderId="1" xfId="0" applyNumberFormat="1" applyFont="1" applyBorder="1" applyAlignment="1">
      <alignment horizontal="right" vertical="top"/>
    </xf>
    <xf numFmtId="0" fontId="5" fillId="7" borderId="2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horizontal="left" vertical="top"/>
    </xf>
    <xf numFmtId="0" fontId="5" fillId="7" borderId="4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0" fontId="1" fillId="0" borderId="5" xfId="0" applyNumberFormat="1" applyFont="1" applyBorder="1" applyAlignment="1">
      <alignment horizontal="left" vertical="top" wrapText="1"/>
    </xf>
    <xf numFmtId="10" fontId="2" fillId="0" borderId="1" xfId="0" applyNumberFormat="1" applyFont="1" applyBorder="1" applyAlignment="1">
      <alignment horizontal="right" vertical="top"/>
    </xf>
    <xf numFmtId="10" fontId="2" fillId="0" borderId="1" xfId="0" applyNumberFormat="1" applyFont="1" applyFill="1" applyBorder="1" applyAlignment="1">
      <alignment horizontal="right" vertical="top"/>
    </xf>
    <xf numFmtId="10" fontId="2" fillId="0" borderId="5" xfId="0" applyNumberFormat="1" applyFont="1" applyFill="1" applyBorder="1" applyAlignment="1">
      <alignment horizontal="right" vertical="top"/>
    </xf>
    <xf numFmtId="10" fontId="2" fillId="0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165" fontId="1" fillId="0" borderId="6" xfId="0" applyNumberFormat="1" applyFont="1" applyBorder="1" applyAlignment="1">
      <alignment horizontal="right" vertical="top"/>
    </xf>
    <xf numFmtId="49" fontId="7" fillId="0" borderId="1" xfId="0" applyNumberFormat="1" applyFont="1" applyBorder="1" applyAlignment="1">
      <alignment horizontal="right" vertical="top"/>
    </xf>
    <xf numFmtId="16" fontId="5" fillId="0" borderId="1" xfId="0" applyNumberFormat="1" applyFont="1" applyBorder="1" applyAlignment="1">
      <alignment horizontal="right" vertical="top" wrapText="1"/>
    </xf>
    <xf numFmtId="164" fontId="6" fillId="0" borderId="1" xfId="2" applyNumberFormat="1" applyFont="1" applyBorder="1" applyAlignment="1">
      <alignment horizontal="right" vertical="top"/>
    </xf>
    <xf numFmtId="164" fontId="8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166" fontId="8" fillId="0" borderId="1" xfId="0" applyNumberFormat="1" applyFont="1" applyBorder="1" applyAlignment="1">
      <alignment horizontal="right" vertical="top"/>
    </xf>
    <xf numFmtId="42" fontId="6" fillId="0" borderId="1" xfId="2" applyNumberFormat="1" applyFont="1" applyBorder="1" applyAlignment="1">
      <alignment horizontal="right" vertical="top"/>
    </xf>
    <xf numFmtId="42" fontId="8" fillId="0" borderId="1" xfId="0" applyNumberFormat="1" applyFont="1" applyBorder="1" applyAlignment="1">
      <alignment horizontal="right" vertical="top"/>
    </xf>
    <xf numFmtId="41" fontId="6" fillId="0" borderId="1" xfId="1" applyNumberFormat="1" applyFont="1" applyBorder="1" applyAlignment="1">
      <alignment horizontal="right" vertical="top"/>
    </xf>
    <xf numFmtId="41" fontId="6" fillId="0" borderId="1" xfId="0" applyNumberFormat="1" applyFont="1" applyBorder="1" applyAlignment="1">
      <alignment horizontal="right" vertical="top"/>
    </xf>
    <xf numFmtId="165" fontId="6" fillId="0" borderId="1" xfId="2" applyNumberFormat="1" applyFont="1" applyBorder="1" applyAlignment="1">
      <alignment horizontal="right" vertical="top"/>
    </xf>
    <xf numFmtId="165" fontId="8" fillId="0" borderId="1" xfId="0" applyNumberFormat="1" applyFont="1" applyBorder="1" applyAlignment="1">
      <alignment horizontal="right" vertical="top"/>
    </xf>
    <xf numFmtId="10" fontId="6" fillId="0" borderId="1" xfId="1" applyNumberFormat="1" applyFont="1" applyBorder="1" applyAlignment="1">
      <alignment horizontal="right" vertical="top"/>
    </xf>
    <xf numFmtId="10" fontId="8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7" borderId="2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7" borderId="3" xfId="0" applyFont="1" applyFill="1" applyBorder="1" applyAlignment="1">
      <alignment horizontal="right" wrapText="1"/>
    </xf>
    <xf numFmtId="0" fontId="1" fillId="7" borderId="4" xfId="0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0" fontId="2" fillId="0" borderId="1" xfId="0" applyNumberFormat="1" applyFont="1" applyFill="1" applyBorder="1" applyAlignment="1">
      <alignment horizontal="right"/>
    </xf>
    <xf numFmtId="10" fontId="2" fillId="0" borderId="5" xfId="0" applyNumberFormat="1" applyFont="1" applyFill="1" applyBorder="1" applyAlignment="1">
      <alignment horizontal="right"/>
    </xf>
    <xf numFmtId="10" fontId="2" fillId="0" borderId="7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0" fontId="2" fillId="0" borderId="6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2AA808"/>
      <color rgb="FF54A4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3"/>
  <sheetViews>
    <sheetView tabSelected="1" view="pageLayout" topLeftCell="B154" zoomScaleNormal="100" workbookViewId="0">
      <selection activeCell="G194" sqref="G194"/>
    </sheetView>
  </sheetViews>
  <sheetFormatPr defaultColWidth="9.109375" defaultRowHeight="10.199999999999999" x14ac:dyDescent="0.2"/>
  <cols>
    <col min="1" max="1" width="9.6640625" style="3" customWidth="1"/>
    <col min="2" max="8" width="9.5546875" style="1" bestFit="1" customWidth="1"/>
    <col min="9" max="9" width="9.5546875" style="12" bestFit="1" customWidth="1"/>
    <col min="10" max="13" width="9.5546875" style="1" bestFit="1" customWidth="1"/>
    <col min="14" max="14" width="10.44140625" style="1" bestFit="1" customWidth="1"/>
    <col min="15" max="15" width="9.5546875" style="1" bestFit="1" customWidth="1"/>
    <col min="16" max="16384" width="9.109375" style="1"/>
  </cols>
  <sheetData>
    <row r="1" spans="1:15" x14ac:dyDescent="0.2">
      <c r="A1" s="28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5" s="2" customFormat="1" x14ac:dyDescent="0.2">
      <c r="A2" s="31" t="s">
        <v>5</v>
      </c>
      <c r="B2" s="40" t="s">
        <v>22</v>
      </c>
      <c r="C2" s="40" t="s">
        <v>23</v>
      </c>
      <c r="D2" s="40" t="s">
        <v>24</v>
      </c>
      <c r="E2" s="40" t="s">
        <v>25</v>
      </c>
      <c r="F2" s="40" t="s">
        <v>26</v>
      </c>
      <c r="G2" s="40" t="s">
        <v>27</v>
      </c>
      <c r="H2" s="40" t="s">
        <v>28</v>
      </c>
      <c r="I2" s="40" t="s">
        <v>29</v>
      </c>
      <c r="J2" s="40" t="s">
        <v>30</v>
      </c>
      <c r="K2" s="40" t="s">
        <v>31</v>
      </c>
      <c r="L2" s="40" t="s">
        <v>32</v>
      </c>
      <c r="M2" s="40" t="s">
        <v>33</v>
      </c>
      <c r="N2" s="40" t="s">
        <v>0</v>
      </c>
    </row>
    <row r="3" spans="1:15" x14ac:dyDescent="0.2">
      <c r="A3" s="32" t="s">
        <v>9</v>
      </c>
      <c r="B3" s="41">
        <f>'Group 1 ITE'!B3</f>
        <v>282181.8</v>
      </c>
      <c r="C3" s="41">
        <f>'Group 1 ITE'!C3</f>
        <v>311669.55</v>
      </c>
      <c r="D3" s="41">
        <f>'Group 1 ITE'!D3</f>
        <v>291083.40000000002</v>
      </c>
      <c r="E3" s="41">
        <v>246040.2</v>
      </c>
      <c r="F3" s="41">
        <f>'Group 1 ITE'!F3</f>
        <v>295575.3</v>
      </c>
      <c r="G3" s="41">
        <f>'Group 1 ITE'!G3</f>
        <v>304631.55</v>
      </c>
      <c r="H3" s="41">
        <f>'Group 1 ITE'!H3</f>
        <v>433861.65</v>
      </c>
      <c r="I3" s="41">
        <f>'Group 1 ITE'!I3</f>
        <v>491211</v>
      </c>
      <c r="J3" s="41">
        <f>'Group 1 ITE'!J3</f>
        <v>463007.25</v>
      </c>
      <c r="K3" s="41">
        <f>'Group 1 ITE'!K3</f>
        <v>513225.45</v>
      </c>
      <c r="L3" s="41">
        <f>'Group 1 ITE'!L3</f>
        <v>526059.44999999995</v>
      </c>
      <c r="M3" s="41">
        <f>'Group 1 ITE'!M3</f>
        <v>521339.85</v>
      </c>
      <c r="N3" s="41">
        <f t="shared" ref="N3:N8" si="0">SUM(B3:M3)</f>
        <v>4679886.45</v>
      </c>
    </row>
    <row r="4" spans="1:15" x14ac:dyDescent="0.2">
      <c r="A4" s="32" t="s">
        <v>10</v>
      </c>
      <c r="B4" s="41">
        <f>'Group 1 ITE'!B4</f>
        <v>262465.68</v>
      </c>
      <c r="C4" s="41">
        <f>'Group 1 ITE'!C4</f>
        <v>276220.79999999999</v>
      </c>
      <c r="D4" s="41">
        <f>'Group 1 ITE'!D4</f>
        <v>266284.79999999999</v>
      </c>
      <c r="E4" s="41">
        <f>'Group 1 ITE'!E4</f>
        <v>267278.40000000002</v>
      </c>
      <c r="F4" s="41">
        <f>'Group 1 ITE'!F4</f>
        <v>246412.79999999999</v>
      </c>
      <c r="G4" s="41">
        <f>'Group 1 ITE'!G4</f>
        <v>246081.6</v>
      </c>
      <c r="H4" s="41">
        <f>'Group 1 ITE'!H4</f>
        <v>284169.59999999998</v>
      </c>
      <c r="I4" s="41">
        <f>'Group 1 ITE'!I4</f>
        <v>255355.2</v>
      </c>
      <c r="J4" s="41">
        <f>'Group 1 ITE'!J4</f>
        <v>263966.40000000002</v>
      </c>
      <c r="K4" s="41">
        <f>'Group 1 ITE'!K4</f>
        <v>246744</v>
      </c>
      <c r="L4" s="41">
        <f>'Group 1 ITE'!L4</f>
        <v>282182.40000000002</v>
      </c>
      <c r="M4" s="41">
        <f>'Group 1 ITE'!M4</f>
        <v>274564.8</v>
      </c>
      <c r="N4" s="41">
        <f t="shared" si="0"/>
        <v>3171726.48</v>
      </c>
    </row>
    <row r="5" spans="1:15" x14ac:dyDescent="0.2">
      <c r="A5" s="32" t="s">
        <v>1</v>
      </c>
      <c r="B5" s="41">
        <f>'Group 1 ITE'!B5</f>
        <v>1891305.18</v>
      </c>
      <c r="C5" s="41">
        <f>'Group 1 ITE'!C5</f>
        <v>2111505.5699999998</v>
      </c>
      <c r="D5" s="41">
        <f>'Group 1 ITE'!D5</f>
        <v>2031998.94</v>
      </c>
      <c r="E5" s="41">
        <f>'Group 1 ITE'!E5</f>
        <v>1887274.89</v>
      </c>
      <c r="F5" s="41">
        <f>'Group 1 ITE'!F5</f>
        <v>2294334.1800000002</v>
      </c>
      <c r="G5" s="41">
        <f>'Group 1 ITE'!G5</f>
        <v>2373108.0299999998</v>
      </c>
      <c r="H5" s="41">
        <f>'Group 1 ITE'!H5</f>
        <v>2047020.93</v>
      </c>
      <c r="I5" s="41">
        <f>'Group 1 ITE'!I5</f>
        <v>2215926.7200000002</v>
      </c>
      <c r="J5" s="41">
        <f>'Group 1 ITE'!J5</f>
        <v>2047387.32</v>
      </c>
      <c r="K5" s="41">
        <f>'Group 1 ITE'!K5</f>
        <v>2091720.51</v>
      </c>
      <c r="L5" s="41">
        <f>'Group 1 ITE'!L5</f>
        <v>2064241.26</v>
      </c>
      <c r="M5" s="41">
        <f>'Group 1 ITE'!M5</f>
        <v>1837445.85</v>
      </c>
      <c r="N5" s="41">
        <f t="shared" si="0"/>
        <v>24893269.380000003</v>
      </c>
    </row>
    <row r="6" spans="1:15" x14ac:dyDescent="0.2">
      <c r="A6" s="32" t="s">
        <v>59</v>
      </c>
      <c r="B6" s="41">
        <f>'Group 1 ITE'!B6</f>
        <v>225512.12</v>
      </c>
      <c r="C6" s="41">
        <f>'Group 1 ITE'!C6</f>
        <v>272961.08</v>
      </c>
      <c r="D6" s="41">
        <f>'Group 1 ITE'!D6</f>
        <v>257955.16</v>
      </c>
      <c r="E6" s="41">
        <f>'Group 1 ITE'!E6</f>
        <v>213926.16</v>
      </c>
      <c r="F6" s="41">
        <f>'Group 1 ITE'!F6</f>
        <v>264025.2</v>
      </c>
      <c r="G6" s="41">
        <f>'Group 1 ITE'!G6</f>
        <v>226275.6</v>
      </c>
      <c r="H6" s="41">
        <f>'Group 1 ITE'!H6</f>
        <v>309822.36</v>
      </c>
      <c r="I6" s="41">
        <f>'Group 1 ITE'!I6</f>
        <v>301578.23999999999</v>
      </c>
      <c r="J6" s="41">
        <f>'Group 1 ITE'!J6</f>
        <v>274936.96000000002</v>
      </c>
      <c r="K6" s="41">
        <f>'Group 1 ITE'!K6</f>
        <v>283599.2</v>
      </c>
      <c r="L6" s="41">
        <f>'Group 1 ITE'!L6</f>
        <v>278304.84000000003</v>
      </c>
      <c r="M6" s="41">
        <f>'Group 1 ITE'!M6</f>
        <v>256352.76</v>
      </c>
      <c r="N6" s="41">
        <f t="shared" si="0"/>
        <v>3165249.6800000006</v>
      </c>
    </row>
    <row r="7" spans="1:15" x14ac:dyDescent="0.2">
      <c r="A7" s="32" t="s">
        <v>2</v>
      </c>
      <c r="B7" s="41">
        <f>'Group 1 ITE'!B7</f>
        <v>2556240.0699999998</v>
      </c>
      <c r="C7" s="41">
        <f>'Group 1 ITE'!C7</f>
        <v>2642878.71</v>
      </c>
      <c r="D7" s="41">
        <f>'Group 1 ITE'!D7</f>
        <v>2590993.41</v>
      </c>
      <c r="E7" s="41">
        <f>'Group 1 ITE'!E7</f>
        <v>2394337.29</v>
      </c>
      <c r="F7" s="41">
        <f>'Group 1 ITE'!F7</f>
        <v>2852916.02</v>
      </c>
      <c r="G7" s="41">
        <f>'Group 1 ITE'!G7</f>
        <v>2926556.09</v>
      </c>
      <c r="H7" s="41">
        <f>'Group 1 ITE'!H7</f>
        <v>2462520.9500000002</v>
      </c>
      <c r="I7" s="41">
        <f>'Group 1 ITE'!I7</f>
        <v>2610528.88</v>
      </c>
      <c r="J7" s="41">
        <f>'Group 1 ITE'!J7</f>
        <v>2490342.75</v>
      </c>
      <c r="K7" s="41">
        <f>'Group 1 ITE'!K7</f>
        <v>2573904.25</v>
      </c>
      <c r="L7" s="41">
        <v>2593804.11</v>
      </c>
      <c r="M7" s="41">
        <f>'Group 1 ITE'!M7</f>
        <v>2506929.2799999998</v>
      </c>
      <c r="N7" s="41">
        <f t="shared" si="0"/>
        <v>31201951.809999999</v>
      </c>
    </row>
    <row r="8" spans="1:15" x14ac:dyDescent="0.2">
      <c r="A8" s="32" t="s">
        <v>21</v>
      </c>
      <c r="B8" s="41">
        <f>'Group 1 ITE'!B8</f>
        <v>33208.44</v>
      </c>
      <c r="C8" s="41">
        <f>'Group 1 ITE'!C8</f>
        <v>70701.84</v>
      </c>
      <c r="D8" s="41">
        <f>'Group 1 ITE'!D8</f>
        <v>75343.88</v>
      </c>
      <c r="E8" s="41">
        <f>'Group 1 ITE'!E8</f>
        <v>78200.52</v>
      </c>
      <c r="F8" s="41">
        <f>'Group 1 ITE'!F8</f>
        <v>89984.16</v>
      </c>
      <c r="G8" s="41">
        <f>'Group 1 ITE'!G8</f>
        <v>82842.559999999998</v>
      </c>
      <c r="H8" s="41">
        <f>'Group 1 ITE'!H8</f>
        <v>84627.96</v>
      </c>
      <c r="I8" s="41">
        <f>'Group 1 ITE'!I8</f>
        <v>49634.12</v>
      </c>
      <c r="J8" s="41">
        <f>'Group 1 ITE'!J8</f>
        <v>79271.759999999995</v>
      </c>
      <c r="K8" s="41">
        <f>'Group 1 ITE'!K8</f>
        <v>67845.2</v>
      </c>
      <c r="L8" s="41">
        <f>'Group 1 ITE'!L8</f>
        <v>55704.480000000003</v>
      </c>
      <c r="M8" s="41">
        <f>'Group 1 ITE'!M8</f>
        <v>55347.4</v>
      </c>
      <c r="N8" s="41">
        <f t="shared" si="0"/>
        <v>822712.31999999995</v>
      </c>
    </row>
    <row r="9" spans="1:15" x14ac:dyDescent="0.2">
      <c r="A9" s="33" t="s">
        <v>6</v>
      </c>
      <c r="B9" s="41">
        <f t="shared" ref="B9:N9" si="1">SUM(B3:B8)</f>
        <v>5250913.29</v>
      </c>
      <c r="C9" s="41">
        <f t="shared" si="1"/>
        <v>5685937.5499999998</v>
      </c>
      <c r="D9" s="41">
        <f t="shared" si="1"/>
        <v>5513659.5899999999</v>
      </c>
      <c r="E9" s="41">
        <f t="shared" si="1"/>
        <v>5087057.459999999</v>
      </c>
      <c r="F9" s="41">
        <f t="shared" si="1"/>
        <v>6043247.6600000001</v>
      </c>
      <c r="G9" s="41">
        <f t="shared" si="1"/>
        <v>6159495.4299999988</v>
      </c>
      <c r="H9" s="41">
        <f t="shared" si="1"/>
        <v>5622023.4500000002</v>
      </c>
      <c r="I9" s="41">
        <f t="shared" si="1"/>
        <v>5924234.1600000001</v>
      </c>
      <c r="J9" s="41">
        <f t="shared" si="1"/>
        <v>5618912.4399999995</v>
      </c>
      <c r="K9" s="41">
        <f t="shared" si="1"/>
        <v>5777038.6100000003</v>
      </c>
      <c r="L9" s="41">
        <f t="shared" si="1"/>
        <v>5800296.54</v>
      </c>
      <c r="M9" s="41">
        <f t="shared" si="1"/>
        <v>5451979.9399999995</v>
      </c>
      <c r="N9" s="41">
        <f t="shared" si="1"/>
        <v>67934796.11999999</v>
      </c>
      <c r="O9" s="11"/>
    </row>
    <row r="10" spans="1:15" x14ac:dyDescent="0.2">
      <c r="A10" s="34" t="s">
        <v>51</v>
      </c>
      <c r="B10" s="40" t="s">
        <v>22</v>
      </c>
      <c r="C10" s="40" t="s">
        <v>23</v>
      </c>
      <c r="D10" s="40" t="s">
        <v>24</v>
      </c>
      <c r="E10" s="40" t="s">
        <v>25</v>
      </c>
      <c r="F10" s="40" t="s">
        <v>26</v>
      </c>
      <c r="G10" s="40" t="s">
        <v>27</v>
      </c>
      <c r="H10" s="40" t="s">
        <v>28</v>
      </c>
      <c r="I10" s="40" t="s">
        <v>29</v>
      </c>
      <c r="J10" s="40" t="s">
        <v>30</v>
      </c>
      <c r="K10" s="40" t="s">
        <v>31</v>
      </c>
      <c r="L10" s="40" t="s">
        <v>32</v>
      </c>
      <c r="M10" s="40" t="s">
        <v>33</v>
      </c>
      <c r="N10" s="40" t="s">
        <v>0</v>
      </c>
    </row>
    <row r="11" spans="1:15" x14ac:dyDescent="0.2">
      <c r="A11" s="32" t="s">
        <v>9</v>
      </c>
      <c r="B11" s="42">
        <f>'Group 1 ITE'!B19</f>
        <v>966</v>
      </c>
      <c r="C11" s="42">
        <f>'Group 1 ITE'!C19</f>
        <v>1069</v>
      </c>
      <c r="D11" s="42">
        <f>'Group 1 ITE'!D19</f>
        <v>995</v>
      </c>
      <c r="E11" s="42">
        <f>'Group 1 ITE'!E19</f>
        <v>843</v>
      </c>
      <c r="F11" s="42">
        <f>'Group 1 ITE'!F19</f>
        <v>1013</v>
      </c>
      <c r="G11" s="42">
        <f>'Group 1 ITE'!G19</f>
        <v>1043</v>
      </c>
      <c r="H11" s="42">
        <f>'Group 1 ITE'!H19</f>
        <v>1484</v>
      </c>
      <c r="I11" s="42">
        <f>'Group 1 ITE'!I19</f>
        <v>1680</v>
      </c>
      <c r="J11" s="42">
        <f>'Group 1 ITE'!J19</f>
        <v>1585</v>
      </c>
      <c r="K11" s="42">
        <f>'Group 1 ITE'!K19</f>
        <v>1756</v>
      </c>
      <c r="L11" s="42">
        <f>'Group 1 ITE'!L19</f>
        <v>1798</v>
      </c>
      <c r="M11" s="42">
        <f>'Group 1 ITE'!M19</f>
        <v>1781</v>
      </c>
      <c r="N11" s="42">
        <f t="shared" ref="N11:N16" si="2">SUM(B11:M11)</f>
        <v>16013</v>
      </c>
    </row>
    <row r="12" spans="1:15" x14ac:dyDescent="0.2">
      <c r="A12" s="32" t="s">
        <v>10</v>
      </c>
      <c r="B12" s="42">
        <f>'Group 1 ITE'!B20</f>
        <v>792</v>
      </c>
      <c r="C12" s="42">
        <f>'Group 1 ITE'!C20</f>
        <v>832</v>
      </c>
      <c r="D12" s="42">
        <f>'Group 1 ITE'!D20</f>
        <v>804</v>
      </c>
      <c r="E12" s="42">
        <f>'Group 1 ITE'!E20</f>
        <v>807</v>
      </c>
      <c r="F12" s="42">
        <f>'Group 1 ITE'!F20</f>
        <v>734</v>
      </c>
      <c r="G12" s="42">
        <f>'Group 1 ITE'!G20</f>
        <v>737</v>
      </c>
      <c r="H12" s="42">
        <f>'Group 1 ITE'!H20</f>
        <v>855</v>
      </c>
      <c r="I12" s="42">
        <f>'Group 1 ITE'!I20</f>
        <v>771</v>
      </c>
      <c r="J12" s="42">
        <f>'Group 1 ITE'!J20</f>
        <v>797</v>
      </c>
      <c r="K12" s="42">
        <f>'Group 1 ITE'!K20</f>
        <v>739</v>
      </c>
      <c r="L12" s="42">
        <f>'Group 1 ITE'!L20</f>
        <v>846</v>
      </c>
      <c r="M12" s="42">
        <f>'Group 1 ITE'!M20</f>
        <v>825</v>
      </c>
      <c r="N12" s="42">
        <f t="shared" si="2"/>
        <v>9539</v>
      </c>
    </row>
    <row r="13" spans="1:15" x14ac:dyDescent="0.2">
      <c r="A13" s="32" t="s">
        <v>1</v>
      </c>
      <c r="B13" s="42">
        <f>'Group 1 ITE'!B21</f>
        <v>5151</v>
      </c>
      <c r="C13" s="42">
        <f>'Group 1 ITE'!C21</f>
        <v>5748</v>
      </c>
      <c r="D13" s="42">
        <f>'Group 1 ITE'!D21</f>
        <v>5537</v>
      </c>
      <c r="E13" s="42">
        <f>'Group 1 ITE'!E21</f>
        <v>5148</v>
      </c>
      <c r="F13" s="42">
        <f>'Group 1 ITE'!F21</f>
        <v>6253</v>
      </c>
      <c r="G13" s="42">
        <f>'Group 1 ITE'!G21</f>
        <v>6459</v>
      </c>
      <c r="H13" s="42">
        <f>'Group 1 ITE'!H21</f>
        <v>5581</v>
      </c>
      <c r="I13" s="42">
        <f>'Group 1 ITE'!I21</f>
        <v>6039</v>
      </c>
      <c r="J13" s="42">
        <f>'Group 1 ITE'!J21</f>
        <v>5582</v>
      </c>
      <c r="K13" s="42">
        <f>'Group 1 ITE'!K21</f>
        <v>5701</v>
      </c>
      <c r="L13" s="42">
        <f>'Group 1 ITE'!L21</f>
        <v>5620</v>
      </c>
      <c r="M13" s="42">
        <f>'Group 1 ITE'!M21</f>
        <v>5009</v>
      </c>
      <c r="N13" s="42">
        <f t="shared" si="2"/>
        <v>67828</v>
      </c>
    </row>
    <row r="14" spans="1:15" x14ac:dyDescent="0.2">
      <c r="A14" s="32" t="s">
        <v>59</v>
      </c>
      <c r="B14" s="42">
        <f>'Group 1 ITE'!B22</f>
        <v>651</v>
      </c>
      <c r="C14" s="42">
        <f>'Group 1 ITE'!C22</f>
        <v>804</v>
      </c>
      <c r="D14" s="42">
        <f>'Group 1 ITE'!D22</f>
        <v>753</v>
      </c>
      <c r="E14" s="42">
        <f>'Group 1 ITE'!E22</f>
        <v>617</v>
      </c>
      <c r="F14" s="42">
        <f>'Group 1 ITE'!F22</f>
        <v>758</v>
      </c>
      <c r="G14" s="42">
        <f>'Group 1 ITE'!G22</f>
        <v>658</v>
      </c>
      <c r="H14" s="42">
        <f>'Group 1 ITE'!H22</f>
        <v>903</v>
      </c>
      <c r="I14" s="42">
        <f>'Group 1 ITE'!I22</f>
        <v>874</v>
      </c>
      <c r="J14" s="42">
        <f>'Group 1 ITE'!J22</f>
        <v>802</v>
      </c>
      <c r="K14" s="42">
        <f>'Group 1 ITE'!K22</f>
        <v>824</v>
      </c>
      <c r="L14" s="42">
        <f>'Group 1 ITE'!L22</f>
        <v>805</v>
      </c>
      <c r="M14" s="42">
        <f>'Group 1 ITE'!M22</f>
        <v>731</v>
      </c>
      <c r="N14" s="42">
        <f t="shared" si="2"/>
        <v>9180</v>
      </c>
    </row>
    <row r="15" spans="1:15" x14ac:dyDescent="0.2">
      <c r="A15" s="32" t="s">
        <v>2</v>
      </c>
      <c r="B15" s="42">
        <f>'Group 1 ITE'!B23</f>
        <v>6989</v>
      </c>
      <c r="C15" s="42">
        <f>'Group 1 ITE'!C23</f>
        <v>7233</v>
      </c>
      <c r="D15" s="42">
        <f>'Group 1 ITE'!D23</f>
        <v>7092</v>
      </c>
      <c r="E15" s="42">
        <f>'Group 1 ITE'!E23</f>
        <v>6558</v>
      </c>
      <c r="F15" s="42">
        <f>'Group 1 ITE'!F23</f>
        <v>7810</v>
      </c>
      <c r="G15" s="42">
        <f>'Group 1 ITE'!G23</f>
        <v>8017</v>
      </c>
      <c r="H15" s="42">
        <f>'Group 1 ITE'!H23</f>
        <v>6744</v>
      </c>
      <c r="I15" s="42">
        <f>'Group 1 ITE'!I23</f>
        <v>7154</v>
      </c>
      <c r="J15" s="42">
        <f>'Group 1 ITE'!J23</f>
        <v>6827</v>
      </c>
      <c r="K15" s="42">
        <f>'Group 1 ITE'!K23</f>
        <v>7052</v>
      </c>
      <c r="L15" s="42">
        <f>'Group 1 ITE'!L23</f>
        <v>7107</v>
      </c>
      <c r="M15" s="42">
        <f>'Group 1 ITE'!M23</f>
        <v>6861</v>
      </c>
      <c r="N15" s="42">
        <f t="shared" si="2"/>
        <v>85444</v>
      </c>
    </row>
    <row r="16" spans="1:15" x14ac:dyDescent="0.2">
      <c r="A16" s="32" t="s">
        <v>21</v>
      </c>
      <c r="B16" s="42">
        <f>'Group 1 ITE'!B24</f>
        <v>93</v>
      </c>
      <c r="C16" s="42">
        <f>'Group 1 ITE'!C24</f>
        <v>198</v>
      </c>
      <c r="D16" s="42">
        <f>'Group 1 ITE'!D24</f>
        <v>211</v>
      </c>
      <c r="E16" s="42">
        <f>'Group 1 ITE'!E24</f>
        <v>219</v>
      </c>
      <c r="F16" s="42">
        <f>'Group 1 ITE'!F24</f>
        <v>250</v>
      </c>
      <c r="G16" s="42">
        <f>'Group 1 ITE'!G24</f>
        <v>232</v>
      </c>
      <c r="H16" s="42">
        <f>'Group 1 ITE'!H24</f>
        <v>237</v>
      </c>
      <c r="I16" s="42">
        <f>'Group 1 ITE'!I24</f>
        <v>139</v>
      </c>
      <c r="J16" s="42">
        <f>'Group 1 ITE'!J24</f>
        <v>222</v>
      </c>
      <c r="K16" s="42">
        <f>'Group 1 ITE'!K24</f>
        <v>190</v>
      </c>
      <c r="L16" s="42">
        <f>'Group 1 ITE'!L24</f>
        <v>156</v>
      </c>
      <c r="M16" s="42">
        <f>'Group 1 ITE'!M24</f>
        <v>155</v>
      </c>
      <c r="N16" s="42">
        <f t="shared" si="2"/>
        <v>2302</v>
      </c>
    </row>
    <row r="17" spans="1:15" x14ac:dyDescent="0.2">
      <c r="A17" s="33" t="s">
        <v>12</v>
      </c>
      <c r="B17" s="42">
        <f t="shared" ref="B17:N17" si="3">SUM(B11:B16)</f>
        <v>14642</v>
      </c>
      <c r="C17" s="42">
        <f t="shared" si="3"/>
        <v>15884</v>
      </c>
      <c r="D17" s="42">
        <f t="shared" si="3"/>
        <v>15392</v>
      </c>
      <c r="E17" s="42">
        <f t="shared" si="3"/>
        <v>14192</v>
      </c>
      <c r="F17" s="42">
        <f t="shared" si="3"/>
        <v>16818</v>
      </c>
      <c r="G17" s="42">
        <f t="shared" si="3"/>
        <v>17146</v>
      </c>
      <c r="H17" s="42">
        <f t="shared" si="3"/>
        <v>15804</v>
      </c>
      <c r="I17" s="42">
        <f t="shared" si="3"/>
        <v>16657</v>
      </c>
      <c r="J17" s="42">
        <f t="shared" si="3"/>
        <v>15815</v>
      </c>
      <c r="K17" s="42">
        <f t="shared" si="3"/>
        <v>16262</v>
      </c>
      <c r="L17" s="42">
        <f t="shared" si="3"/>
        <v>16332</v>
      </c>
      <c r="M17" s="42">
        <f t="shared" si="3"/>
        <v>15362</v>
      </c>
      <c r="N17" s="42">
        <f t="shared" si="3"/>
        <v>190306</v>
      </c>
    </row>
    <row r="18" spans="1:15" x14ac:dyDescent="0.2">
      <c r="A18" s="28" t="s">
        <v>15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</row>
    <row r="19" spans="1:15" s="2" customFormat="1" x14ac:dyDescent="0.2">
      <c r="A19" s="31" t="s">
        <v>5</v>
      </c>
      <c r="B19" s="40" t="s">
        <v>22</v>
      </c>
      <c r="C19" s="40" t="s">
        <v>23</v>
      </c>
      <c r="D19" s="40" t="s">
        <v>24</v>
      </c>
      <c r="E19" s="40" t="s">
        <v>25</v>
      </c>
      <c r="F19" s="40" t="s">
        <v>26</v>
      </c>
      <c r="G19" s="40" t="s">
        <v>27</v>
      </c>
      <c r="H19" s="40" t="s">
        <v>28</v>
      </c>
      <c r="I19" s="40" t="s">
        <v>29</v>
      </c>
      <c r="J19" s="40" t="s">
        <v>30</v>
      </c>
      <c r="K19" s="40" t="s">
        <v>31</v>
      </c>
      <c r="L19" s="40" t="s">
        <v>32</v>
      </c>
      <c r="M19" s="40" t="s">
        <v>33</v>
      </c>
      <c r="N19" s="40" t="s">
        <v>0</v>
      </c>
    </row>
    <row r="20" spans="1:15" x14ac:dyDescent="0.2">
      <c r="A20" s="32" t="s">
        <v>9</v>
      </c>
      <c r="B20" s="41">
        <f>'Group 2 BTE'!B3</f>
        <v>301588.65000000002</v>
      </c>
      <c r="C20" s="41">
        <f>'Group 2 BTE'!C3</f>
        <v>296123.84999999998</v>
      </c>
      <c r="D20" s="41">
        <f>'Group 2 BTE'!D3</f>
        <v>296123.84999999998</v>
      </c>
      <c r="E20" s="41">
        <f>'Group 2 BTE'!E3</f>
        <v>313884.45</v>
      </c>
      <c r="F20" s="41">
        <f>'Group 2 BTE'!F3</f>
        <v>341550</v>
      </c>
      <c r="G20" s="41">
        <f>'Group 2 BTE'!G3</f>
        <v>385268.4</v>
      </c>
      <c r="H20" s="41">
        <f>'Group 2 BTE'!H3</f>
        <v>352138.05</v>
      </c>
      <c r="I20" s="41">
        <f>'Group 2 BTE'!I3</f>
        <v>405419.85</v>
      </c>
      <c r="J20" s="41">
        <f>'Group 2 BTE'!J3</f>
        <v>390733.2</v>
      </c>
      <c r="K20" s="41">
        <f>'Group 2 BTE'!K3</f>
        <v>421131.15</v>
      </c>
      <c r="L20" s="41">
        <f>'Group 2 BTE'!L3</f>
        <v>431036.1</v>
      </c>
      <c r="M20" s="41">
        <f>'Group 2 BTE'!M3</f>
        <v>439574.85</v>
      </c>
      <c r="N20" s="41">
        <f t="shared" ref="N20:N25" si="4">SUM(B20:M20)</f>
        <v>4374572.4000000004</v>
      </c>
    </row>
    <row r="21" spans="1:15" x14ac:dyDescent="0.2">
      <c r="A21" s="32" t="s">
        <v>10</v>
      </c>
      <c r="B21" s="41">
        <f>'Group 2 BTE'!B4</f>
        <v>255024</v>
      </c>
      <c r="C21" s="41">
        <f>'Group 2 BTE'!C4</f>
        <v>336168</v>
      </c>
      <c r="D21" s="41">
        <f>'Group 2 BTE'!D4</f>
        <v>288475.2</v>
      </c>
      <c r="E21" s="41">
        <f>'Group 2 BTE'!E4</f>
        <v>254030.4</v>
      </c>
      <c r="F21" s="41">
        <f>'Group 2 BTE'!F4</f>
        <v>262972.79999999999</v>
      </c>
      <c r="G21" s="41">
        <f>'Group 2 BTE'!G4</f>
        <v>279201.59999999998</v>
      </c>
      <c r="H21" s="41">
        <f>'Group 2 BTE'!H4</f>
        <v>232833.6</v>
      </c>
      <c r="I21" s="41">
        <f>'Group 2 BTE'!I4</f>
        <v>242438.39999999999</v>
      </c>
      <c r="J21" s="41">
        <f>'Group 2 BTE'!J4</f>
        <v>217929.60000000001</v>
      </c>
      <c r="K21" s="41">
        <f>'Group 2 BTE'!K4</f>
        <v>258336</v>
      </c>
      <c r="L21" s="41">
        <f>'Group 2 BTE'!L4</f>
        <v>247737.60000000001</v>
      </c>
      <c r="M21" s="41">
        <f>'Group 2 BTE'!M4</f>
        <v>221904</v>
      </c>
      <c r="N21" s="41">
        <f t="shared" si="4"/>
        <v>3097051.2</v>
      </c>
    </row>
    <row r="22" spans="1:15" x14ac:dyDescent="0.2">
      <c r="A22" s="32" t="s">
        <v>1</v>
      </c>
      <c r="B22" s="41">
        <f>'Group 2 BTE'!B5</f>
        <v>2219835.2799999998</v>
      </c>
      <c r="C22" s="41">
        <f>'Group 2 BTE'!C5</f>
        <v>2299924.64</v>
      </c>
      <c r="D22" s="41">
        <f>'Group 2 BTE'!D5</f>
        <v>2283302.3199999998</v>
      </c>
      <c r="E22" s="41">
        <f>'Group 2 BTE'!E5</f>
        <v>2138612.58</v>
      </c>
      <c r="F22" s="41">
        <f>'Group 2 BTE'!F5</f>
        <v>2431392.08</v>
      </c>
      <c r="G22" s="41">
        <f>'Group 2 BTE'!G5</f>
        <v>2365280.58</v>
      </c>
      <c r="H22" s="41">
        <f>'Group 2 BTE'!H5</f>
        <v>2211901.9</v>
      </c>
      <c r="I22" s="41">
        <f>'Group 2 BTE'!I5</f>
        <v>2318813.64</v>
      </c>
      <c r="J22" s="41">
        <f>'Group 2 BTE'!J5</f>
        <v>2112167.98</v>
      </c>
      <c r="K22" s="41">
        <f>'Group 2 BTE'!K5</f>
        <v>2206235.2000000002</v>
      </c>
      <c r="L22" s="41">
        <f>'Group 2 BTE'!L5</f>
        <v>2172612.7799999998</v>
      </c>
      <c r="M22" s="41">
        <f>'Group 2 BTE'!M5</f>
        <v>2009789.6</v>
      </c>
      <c r="N22" s="41">
        <f t="shared" si="4"/>
        <v>26769868.580000002</v>
      </c>
    </row>
    <row r="23" spans="1:15" x14ac:dyDescent="0.2">
      <c r="A23" s="32" t="s">
        <v>59</v>
      </c>
      <c r="B23" s="41">
        <f>'Group 2 BTE'!B6</f>
        <v>287255</v>
      </c>
      <c r="C23" s="41">
        <f>'Group 2 BTE'!C6</f>
        <v>308790</v>
      </c>
      <c r="D23" s="41">
        <f>'Group 2 BTE'!D6</f>
        <v>247470</v>
      </c>
      <c r="E23" s="41">
        <f>'Group 2 BTE'!E6</f>
        <v>240900</v>
      </c>
      <c r="F23" s="41">
        <f>'Group 2 BTE'!F6</f>
        <v>248930</v>
      </c>
      <c r="G23" s="41">
        <f>'Group 2 BTE'!G6</f>
        <v>239805</v>
      </c>
      <c r="H23" s="41">
        <f>'Group 2 BTE'!H6</f>
        <v>290175</v>
      </c>
      <c r="I23" s="41">
        <f>'Group 2 BTE'!I6</f>
        <v>278130</v>
      </c>
      <c r="J23" s="41">
        <f>'Group 2 BTE'!J6</f>
        <v>277400</v>
      </c>
      <c r="K23" s="41">
        <f>'Group 2 BTE'!K6</f>
        <v>222650</v>
      </c>
      <c r="L23" s="41">
        <f>'Group 2 BTE'!L6</f>
        <v>204400</v>
      </c>
      <c r="M23" s="41">
        <f>'Group 2 BTE'!M6</f>
        <v>206225</v>
      </c>
      <c r="N23" s="41">
        <f t="shared" si="4"/>
        <v>3052130</v>
      </c>
    </row>
    <row r="24" spans="1:15" x14ac:dyDescent="0.2">
      <c r="A24" s="32" t="s">
        <v>2</v>
      </c>
      <c r="B24" s="41">
        <f>'Group 2 BTE'!B7</f>
        <v>479678.5</v>
      </c>
      <c r="C24" s="41">
        <f>'Group 2 BTE'!C7</f>
        <v>475964.86</v>
      </c>
      <c r="D24" s="41">
        <f>'Group 2 BTE'!D7</f>
        <v>482154.26</v>
      </c>
      <c r="E24" s="41">
        <f>'Group 2 BTE'!E7</f>
        <v>457396.66</v>
      </c>
      <c r="F24" s="41">
        <f>'Group 2 BTE'!F7</f>
        <v>552094.48</v>
      </c>
      <c r="G24" s="41">
        <f>'Group 2 BTE'!G7</f>
        <v>515577.02</v>
      </c>
      <c r="H24" s="41">
        <f>'Group 2 BTE'!H7</f>
        <v>443470.51</v>
      </c>
      <c r="I24" s="41">
        <f>'Group 2 BTE'!I7</f>
        <v>504745.57</v>
      </c>
      <c r="J24" s="41">
        <f>'Group 2 BTE'!J7</f>
        <v>475655.39</v>
      </c>
      <c r="K24" s="41">
        <f>'Group 2 BTE'!K7</f>
        <v>433258</v>
      </c>
      <c r="L24" s="41">
        <f>'Group 2 BTE'!L7</f>
        <v>428306.48</v>
      </c>
      <c r="M24" s="41">
        <f>'Group 2 BTE'!M7</f>
        <v>428925.42</v>
      </c>
      <c r="N24" s="41">
        <f t="shared" si="4"/>
        <v>5677227.1500000004</v>
      </c>
    </row>
    <row r="25" spans="1:15" x14ac:dyDescent="0.2">
      <c r="A25" s="32" t="s">
        <v>21</v>
      </c>
      <c r="B25" s="41">
        <f>'Group 2 BTE'!B8</f>
        <v>19996.48</v>
      </c>
      <c r="C25" s="41">
        <f>'Group 2 BTE'!C8</f>
        <v>46420.4</v>
      </c>
      <c r="D25" s="41">
        <f>'Group 2 BTE'!D8</f>
        <v>69273.52</v>
      </c>
      <c r="E25" s="41">
        <f>'Group 2 BTE'!E8</f>
        <v>52133.68</v>
      </c>
      <c r="F25" s="41">
        <f>'Group 2 BTE'!F8</f>
        <v>66059.8</v>
      </c>
      <c r="G25" s="41">
        <f>'Group 2 BTE'!G8</f>
        <v>71058.92</v>
      </c>
      <c r="H25" s="41">
        <f>'Group 2 BTE'!H8</f>
        <v>62131.92</v>
      </c>
      <c r="I25" s="41">
        <f>'Group 2 BTE'!I8</f>
        <v>75343.88</v>
      </c>
      <c r="J25" s="41">
        <f>'Group 2 BTE'!J8</f>
        <v>50348.28</v>
      </c>
      <c r="K25" s="41">
        <f>'Group 2 BTE'!K8</f>
        <v>49991.199999999997</v>
      </c>
      <c r="L25" s="41">
        <f>'Group 2 BTE'!L8</f>
        <v>32494.28</v>
      </c>
      <c r="M25" s="41">
        <f>'Group 2 BTE'!M8</f>
        <v>30351.8</v>
      </c>
      <c r="N25" s="41">
        <f t="shared" si="4"/>
        <v>625604.16</v>
      </c>
    </row>
    <row r="26" spans="1:15" x14ac:dyDescent="0.2">
      <c r="A26" s="33" t="s">
        <v>6</v>
      </c>
      <c r="B26" s="41">
        <f t="shared" ref="B26:N26" si="5">SUM(B20:B25)</f>
        <v>3563377.9099999997</v>
      </c>
      <c r="C26" s="41">
        <f t="shared" si="5"/>
        <v>3763391.75</v>
      </c>
      <c r="D26" s="41">
        <f t="shared" si="5"/>
        <v>3666799.15</v>
      </c>
      <c r="E26" s="41">
        <f t="shared" si="5"/>
        <v>3456957.7700000005</v>
      </c>
      <c r="F26" s="41">
        <f t="shared" si="5"/>
        <v>3902999.1599999997</v>
      </c>
      <c r="G26" s="41">
        <f t="shared" si="5"/>
        <v>3856191.52</v>
      </c>
      <c r="H26" s="41">
        <f t="shared" si="5"/>
        <v>3592650.9799999995</v>
      </c>
      <c r="I26" s="41">
        <f t="shared" si="5"/>
        <v>3824891.34</v>
      </c>
      <c r="J26" s="41">
        <f t="shared" si="5"/>
        <v>3524234.45</v>
      </c>
      <c r="K26" s="41">
        <f t="shared" si="5"/>
        <v>3591601.5500000003</v>
      </c>
      <c r="L26" s="41">
        <f t="shared" si="5"/>
        <v>3516587.2399999993</v>
      </c>
      <c r="M26" s="41">
        <f t="shared" si="5"/>
        <v>3336770.67</v>
      </c>
      <c r="N26" s="41">
        <f t="shared" si="5"/>
        <v>43596453.489999995</v>
      </c>
      <c r="O26" s="11"/>
    </row>
    <row r="27" spans="1:15" x14ac:dyDescent="0.2">
      <c r="A27" s="34" t="s">
        <v>51</v>
      </c>
      <c r="B27" s="40" t="s">
        <v>22</v>
      </c>
      <c r="C27" s="40" t="s">
        <v>23</v>
      </c>
      <c r="D27" s="40" t="s">
        <v>24</v>
      </c>
      <c r="E27" s="40" t="s">
        <v>25</v>
      </c>
      <c r="F27" s="40" t="s">
        <v>26</v>
      </c>
      <c r="G27" s="40" t="s">
        <v>27</v>
      </c>
      <c r="H27" s="40" t="s">
        <v>28</v>
      </c>
      <c r="I27" s="40" t="s">
        <v>29</v>
      </c>
      <c r="J27" s="40" t="s">
        <v>30</v>
      </c>
      <c r="K27" s="40" t="s">
        <v>31</v>
      </c>
      <c r="L27" s="40" t="s">
        <v>32</v>
      </c>
      <c r="M27" s="40" t="s">
        <v>33</v>
      </c>
      <c r="N27" s="40" t="s">
        <v>0</v>
      </c>
    </row>
    <row r="28" spans="1:15" x14ac:dyDescent="0.2">
      <c r="A28" s="32" t="s">
        <v>9</v>
      </c>
      <c r="B28" s="42">
        <f>'Group 2 BTE'!B19</f>
        <v>883</v>
      </c>
      <c r="C28" s="42">
        <f>'Group 2 BTE'!C19</f>
        <v>865</v>
      </c>
      <c r="D28" s="42">
        <f>'Group 2 BTE'!D19</f>
        <v>867</v>
      </c>
      <c r="E28" s="42">
        <f>'Group 2 BTE'!E19</f>
        <v>918</v>
      </c>
      <c r="F28" s="42">
        <f>'Group 2 BTE'!F19</f>
        <v>998</v>
      </c>
      <c r="G28" s="42">
        <f>'Group 2 BTE'!G19</f>
        <v>1126</v>
      </c>
      <c r="H28" s="42">
        <f>'Group 2 BTE'!H19</f>
        <v>1026</v>
      </c>
      <c r="I28" s="42">
        <f>'Group 2 BTE'!I19</f>
        <v>1182</v>
      </c>
      <c r="J28" s="42">
        <f>'Group 2 BTE'!J19</f>
        <v>1144</v>
      </c>
      <c r="K28" s="42">
        <f>'Group 2 BTE'!K19</f>
        <v>1231</v>
      </c>
      <c r="L28" s="42">
        <f>'Group 2 BTE'!L19</f>
        <v>1260</v>
      </c>
      <c r="M28" s="42">
        <f>'Group 2 BTE'!M19</f>
        <v>1285</v>
      </c>
      <c r="N28" s="42">
        <f t="shared" ref="N28:N33" si="6">SUM(B28:M28)</f>
        <v>12785</v>
      </c>
    </row>
    <row r="29" spans="1:15" x14ac:dyDescent="0.2">
      <c r="A29" s="32" t="s">
        <v>10</v>
      </c>
      <c r="B29" s="42">
        <f>'Group 2 BTE'!B20</f>
        <v>770</v>
      </c>
      <c r="C29" s="42">
        <f>'Group 2 BTE'!C20</f>
        <v>1010</v>
      </c>
      <c r="D29" s="42">
        <f>'Group 2 BTE'!D20</f>
        <v>869</v>
      </c>
      <c r="E29" s="42">
        <f>'Group 2 BTE'!E20</f>
        <v>766</v>
      </c>
      <c r="F29" s="42">
        <f>'Group 2 BTE'!F20</f>
        <v>787</v>
      </c>
      <c r="G29" s="42">
        <f>'Group 2 BTE'!G20</f>
        <v>834</v>
      </c>
      <c r="H29" s="42">
        <f>'Group 2 BTE'!H20</f>
        <v>700</v>
      </c>
      <c r="I29" s="42">
        <f>'Group 2 BTE'!I20</f>
        <v>727</v>
      </c>
      <c r="J29" s="42">
        <f>'Group 2 BTE'!J20</f>
        <v>650</v>
      </c>
      <c r="K29" s="42">
        <f>'Group 2 BTE'!K20</f>
        <v>776</v>
      </c>
      <c r="L29" s="42">
        <f>'Group 2 BTE'!L20</f>
        <v>747</v>
      </c>
      <c r="M29" s="42">
        <f>'Group 2 BTE'!M20</f>
        <v>668</v>
      </c>
      <c r="N29" s="42">
        <f t="shared" si="6"/>
        <v>9304</v>
      </c>
    </row>
    <row r="30" spans="1:15" x14ac:dyDescent="0.2">
      <c r="A30" s="32" t="s">
        <v>1</v>
      </c>
      <c r="B30" s="42">
        <f>'Group 2 BTE'!B21</f>
        <v>5869</v>
      </c>
      <c r="C30" s="42">
        <f>'Group 2 BTE'!C21</f>
        <v>6068</v>
      </c>
      <c r="D30" s="42">
        <f>'Group 2 BTE'!D21</f>
        <v>6037</v>
      </c>
      <c r="E30" s="42">
        <f>'Group 2 BTE'!E21</f>
        <v>5657</v>
      </c>
      <c r="F30" s="42">
        <f>'Group 2 BTE'!F21</f>
        <v>6427</v>
      </c>
      <c r="G30" s="42">
        <f>'Group 2 BTE'!G21</f>
        <v>6244</v>
      </c>
      <c r="H30" s="42">
        <f>'Group 2 BTE'!H21</f>
        <v>5846</v>
      </c>
      <c r="I30" s="42">
        <f>'Group 2 BTE'!I21</f>
        <v>6130</v>
      </c>
      <c r="J30" s="42">
        <f>'Group 2 BTE'!J21</f>
        <v>5584</v>
      </c>
      <c r="K30" s="42">
        <f>'Group 2 BTE'!K21</f>
        <v>5836</v>
      </c>
      <c r="L30" s="42">
        <f>'Group 2 BTE'!L21</f>
        <v>5744</v>
      </c>
      <c r="M30" s="42">
        <f>'Group 2 BTE'!M21</f>
        <v>5311</v>
      </c>
      <c r="N30" s="42">
        <f t="shared" si="6"/>
        <v>70753</v>
      </c>
    </row>
    <row r="31" spans="1:15" x14ac:dyDescent="0.2">
      <c r="A31" s="32" t="s">
        <v>59</v>
      </c>
      <c r="B31" s="42">
        <f>'Group 2 BTE'!B22</f>
        <v>785</v>
      </c>
      <c r="C31" s="42">
        <f>'Group 2 BTE'!C22</f>
        <v>844</v>
      </c>
      <c r="D31" s="42">
        <f>'Group 2 BTE'!D22</f>
        <v>678</v>
      </c>
      <c r="E31" s="42">
        <f>'Group 2 BTE'!E22</f>
        <v>660</v>
      </c>
      <c r="F31" s="42">
        <f>'Group 2 BTE'!F22</f>
        <v>682</v>
      </c>
      <c r="G31" s="42">
        <f>'Group 2 BTE'!G22</f>
        <v>653</v>
      </c>
      <c r="H31" s="42">
        <f>'Group 2 BTE'!H22</f>
        <v>793</v>
      </c>
      <c r="I31" s="42">
        <f>'Group 2 BTE'!I22</f>
        <v>761</v>
      </c>
      <c r="J31" s="42">
        <f>'Group 2 BTE'!J22</f>
        <v>758</v>
      </c>
      <c r="K31" s="42">
        <f>'Group 2 BTE'!K22</f>
        <v>608</v>
      </c>
      <c r="L31" s="42">
        <f>'Group 2 BTE'!L22</f>
        <v>558</v>
      </c>
      <c r="M31" s="42">
        <f>'Group 2 BTE'!M22</f>
        <v>563</v>
      </c>
      <c r="N31" s="42">
        <f t="shared" si="6"/>
        <v>8343</v>
      </c>
    </row>
    <row r="32" spans="1:15" x14ac:dyDescent="0.2">
      <c r="A32" s="32" t="s">
        <v>2</v>
      </c>
      <c r="B32" s="42">
        <f>'Group 2 BTE'!B23</f>
        <v>1544</v>
      </c>
      <c r="C32" s="42">
        <f>'Group 2 BTE'!C23</f>
        <v>1530</v>
      </c>
      <c r="D32" s="42">
        <f>'Group 2 BTE'!D23</f>
        <v>1555</v>
      </c>
      <c r="E32" s="42">
        <f>'Group 2 BTE'!E23</f>
        <v>1478</v>
      </c>
      <c r="F32" s="42">
        <f>'Group 2 BTE'!F23</f>
        <v>1782</v>
      </c>
      <c r="G32" s="42">
        <f>'Group 2 BTE'!G23</f>
        <v>1663</v>
      </c>
      <c r="H32" s="42">
        <f>'Group 2 BTE'!H23</f>
        <v>1432</v>
      </c>
      <c r="I32" s="42">
        <f>'Group 2 BTE'!I23</f>
        <v>1627</v>
      </c>
      <c r="J32" s="42">
        <f>'Group 2 BTE'!J23</f>
        <v>1535</v>
      </c>
      <c r="K32" s="42">
        <f>'Group 2 BTE'!K23</f>
        <v>1392</v>
      </c>
      <c r="L32" s="42">
        <f>'Group 2 BTE'!L23</f>
        <v>1377</v>
      </c>
      <c r="M32" s="42">
        <f>'Group 2 BTE'!M23</f>
        <v>1384</v>
      </c>
      <c r="N32" s="42">
        <f t="shared" si="6"/>
        <v>18299</v>
      </c>
    </row>
    <row r="33" spans="1:15" x14ac:dyDescent="0.2">
      <c r="A33" s="32" t="s">
        <v>21</v>
      </c>
      <c r="B33" s="42">
        <f>'Group 2 BTE'!B24</f>
        <v>56</v>
      </c>
      <c r="C33" s="42">
        <f>'Group 2 BTE'!C24</f>
        <v>130</v>
      </c>
      <c r="D33" s="42">
        <f>'Group 2 BTE'!D24</f>
        <v>194</v>
      </c>
      <c r="E33" s="42">
        <f>'Group 2 BTE'!E24</f>
        <v>146</v>
      </c>
      <c r="F33" s="42">
        <f>'Group 2 BTE'!F24</f>
        <v>182</v>
      </c>
      <c r="G33" s="42">
        <f>'Group 2 BTE'!G24</f>
        <v>197</v>
      </c>
      <c r="H33" s="42">
        <f>'Group 2 BTE'!H24</f>
        <v>174</v>
      </c>
      <c r="I33" s="42">
        <f>'Group 2 BTE'!I24</f>
        <v>208</v>
      </c>
      <c r="J33" s="42">
        <f>'Group 2 BTE'!J24</f>
        <v>141</v>
      </c>
      <c r="K33" s="42">
        <f>'Group 2 BTE'!K24</f>
        <v>140</v>
      </c>
      <c r="L33" s="42">
        <f>'Group 2 BTE'!L24</f>
        <v>89</v>
      </c>
      <c r="M33" s="42">
        <f>'Group 2 BTE'!M24</f>
        <v>85</v>
      </c>
      <c r="N33" s="42">
        <f t="shared" si="6"/>
        <v>1742</v>
      </c>
    </row>
    <row r="34" spans="1:15" x14ac:dyDescent="0.2">
      <c r="A34" s="33" t="s">
        <v>8</v>
      </c>
      <c r="B34" s="42">
        <f t="shared" ref="B34:L34" si="7">SUM(B28:B33)</f>
        <v>9907</v>
      </c>
      <c r="C34" s="42">
        <f t="shared" si="7"/>
        <v>10447</v>
      </c>
      <c r="D34" s="42">
        <f t="shared" si="7"/>
        <v>10200</v>
      </c>
      <c r="E34" s="42">
        <f t="shared" si="7"/>
        <v>9625</v>
      </c>
      <c r="F34" s="42">
        <f t="shared" si="7"/>
        <v>10858</v>
      </c>
      <c r="G34" s="42">
        <f t="shared" si="7"/>
        <v>10717</v>
      </c>
      <c r="H34" s="42">
        <f t="shared" si="7"/>
        <v>9971</v>
      </c>
      <c r="I34" s="42">
        <f t="shared" si="7"/>
        <v>10635</v>
      </c>
      <c r="J34" s="42">
        <f t="shared" si="7"/>
        <v>9812</v>
      </c>
      <c r="K34" s="42">
        <f t="shared" si="7"/>
        <v>9983</v>
      </c>
      <c r="L34" s="42">
        <f t="shared" si="7"/>
        <v>9775</v>
      </c>
      <c r="M34" s="42">
        <f>SUM(M28:M33)</f>
        <v>9296</v>
      </c>
      <c r="N34" s="42">
        <f>SUM(N28:N33)</f>
        <v>121226</v>
      </c>
    </row>
    <row r="35" spans="1:15" x14ac:dyDescent="0.2">
      <c r="A35" s="28" t="s">
        <v>13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</row>
    <row r="36" spans="1:15" s="2" customFormat="1" x14ac:dyDescent="0.2">
      <c r="A36" s="31" t="s">
        <v>5</v>
      </c>
      <c r="B36" s="40" t="s">
        <v>22</v>
      </c>
      <c r="C36" s="40" t="s">
        <v>23</v>
      </c>
      <c r="D36" s="40" t="s">
        <v>24</v>
      </c>
      <c r="E36" s="40" t="s">
        <v>25</v>
      </c>
      <c r="F36" s="40" t="s">
        <v>26</v>
      </c>
      <c r="G36" s="40" t="s">
        <v>27</v>
      </c>
      <c r="H36" s="40" t="s">
        <v>28</v>
      </c>
      <c r="I36" s="40" t="s">
        <v>29</v>
      </c>
      <c r="J36" s="40" t="s">
        <v>30</v>
      </c>
      <c r="K36" s="40" t="s">
        <v>31</v>
      </c>
      <c r="L36" s="40" t="s">
        <v>32</v>
      </c>
      <c r="M36" s="40" t="s">
        <v>33</v>
      </c>
      <c r="N36" s="40" t="s">
        <v>0</v>
      </c>
    </row>
    <row r="37" spans="1:15" x14ac:dyDescent="0.2">
      <c r="A37" s="32" t="s">
        <v>9</v>
      </c>
      <c r="B37" s="41">
        <f>'Group 3 RIC'!B3</f>
        <v>1837322.27</v>
      </c>
      <c r="C37" s="41">
        <f>'Group 3 RIC'!C3</f>
        <v>1929205.72</v>
      </c>
      <c r="D37" s="41">
        <f>'Group 3 RIC'!D3</f>
        <v>1853271.85</v>
      </c>
      <c r="E37" s="41">
        <f>'Group 3 RIC'!E3</f>
        <v>1879623.33</v>
      </c>
      <c r="F37" s="41">
        <f>'Group 3 RIC'!F3</f>
        <v>2242996.37</v>
      </c>
      <c r="G37" s="41">
        <f>'Group 3 RIC'!G3</f>
        <v>2170876.5299999998</v>
      </c>
      <c r="H37" s="41">
        <f>'Group 3 RIC'!H3</f>
        <v>2916692.76</v>
      </c>
      <c r="I37" s="41">
        <f>'Group 3 RIC'!I3</f>
        <v>3035621.15</v>
      </c>
      <c r="J37" s="41">
        <f>'Group 3 RIC'!J3</f>
        <v>3005802.37</v>
      </c>
      <c r="K37" s="41">
        <f>'Group 3 RIC'!K3</f>
        <v>3081389.51</v>
      </c>
      <c r="L37" s="41">
        <f>'Group 3 RIC'!L3</f>
        <v>3259608.73</v>
      </c>
      <c r="M37" s="41">
        <f>'Group 3 RIC'!M3</f>
        <v>3402461.49</v>
      </c>
      <c r="N37" s="41">
        <f t="shared" ref="N37:N42" si="8">SUM(B37:M37)</f>
        <v>30614872.079999998</v>
      </c>
    </row>
    <row r="38" spans="1:15" x14ac:dyDescent="0.2">
      <c r="A38" s="32" t="s">
        <v>10</v>
      </c>
      <c r="B38" s="41">
        <f>'Group 3 RIC'!B4</f>
        <v>1184371.2</v>
      </c>
      <c r="C38" s="41">
        <f>'Group 3 RIC'!C4</f>
        <v>1234051.2</v>
      </c>
      <c r="D38" s="41">
        <f>'Group 3 RIC'!D4</f>
        <v>1168473.6000000001</v>
      </c>
      <c r="E38" s="41">
        <f>'Group 3 RIC'!E4</f>
        <v>1085342.3999999999</v>
      </c>
      <c r="F38" s="41">
        <f>'Group 3 RIC'!F4</f>
        <v>1296316.8</v>
      </c>
      <c r="G38" s="41">
        <f>'Group 3 RIC'!G4</f>
        <v>1255248</v>
      </c>
      <c r="H38" s="41">
        <f>'Group 3 RIC'!H4</f>
        <v>1215504</v>
      </c>
      <c r="I38" s="41">
        <f>'Group 3 RIC'!I4</f>
        <v>1319500.8</v>
      </c>
      <c r="J38" s="41">
        <f>'Group 3 RIC'!J4</f>
        <v>1190664</v>
      </c>
      <c r="K38" s="41">
        <f>'Group 3 RIC'!K4</f>
        <v>1178740.8</v>
      </c>
      <c r="L38" s="41">
        <f>'Group 3 RIC'!L4</f>
        <v>1191326.3999999999</v>
      </c>
      <c r="M38" s="41">
        <f>'Group 3 RIC'!M4</f>
        <v>1268827.2</v>
      </c>
      <c r="N38" s="41">
        <f t="shared" si="8"/>
        <v>14588366.4</v>
      </c>
    </row>
    <row r="39" spans="1:15" x14ac:dyDescent="0.2">
      <c r="A39" s="32" t="s">
        <v>1</v>
      </c>
      <c r="B39" s="41">
        <f>'Group 3 RIC'!B5</f>
        <v>4015482.04</v>
      </c>
      <c r="C39" s="41">
        <f>'Group 3 RIC'!C5</f>
        <v>4320289.29</v>
      </c>
      <c r="D39" s="41">
        <f>'Group 3 RIC'!D5</f>
        <v>4576523.51</v>
      </c>
      <c r="E39" s="41">
        <f>'Group 3 RIC'!E5</f>
        <v>4271822.7</v>
      </c>
      <c r="F39" s="41">
        <f>'Group 3 RIC'!F5</f>
        <v>5187803.68</v>
      </c>
      <c r="G39" s="41">
        <f>'Group 3 RIC'!G5</f>
        <v>5303898.07</v>
      </c>
      <c r="H39" s="41">
        <f>'Group 3 RIC'!H5</f>
        <v>4812469.3899999997</v>
      </c>
      <c r="I39" s="41">
        <f>'Group 3 RIC'!I5</f>
        <v>5509787.1500000004</v>
      </c>
      <c r="J39" s="41">
        <f>'Group 3 RIC'!J5</f>
        <v>5141967.0599999996</v>
      </c>
      <c r="K39" s="41">
        <f>'Group 3 RIC'!K5</f>
        <v>5376785.8200000003</v>
      </c>
      <c r="L39" s="41">
        <f>'Group 3 RIC'!L5</f>
        <v>5379040.0700000003</v>
      </c>
      <c r="M39" s="41">
        <f>'Group 3 RIC'!M5</f>
        <v>5252425.8</v>
      </c>
      <c r="N39" s="41">
        <f t="shared" si="8"/>
        <v>59148294.579999998</v>
      </c>
    </row>
    <row r="40" spans="1:15" x14ac:dyDescent="0.2">
      <c r="A40" s="32" t="s">
        <v>59</v>
      </c>
      <c r="B40" s="41">
        <f>'Group 3 RIC'!B6</f>
        <v>1786229.2</v>
      </c>
      <c r="C40" s="41">
        <f>'Group 3 RIC'!C6</f>
        <v>2039239.8</v>
      </c>
      <c r="D40" s="41">
        <f>'Group 3 RIC'!D6</f>
        <v>2068302.6</v>
      </c>
      <c r="E40" s="41">
        <f>'Group 3 RIC'!E6</f>
        <v>1838035.8</v>
      </c>
      <c r="F40" s="41">
        <f>'Group 3 RIC'!F6</f>
        <v>2148411.6</v>
      </c>
      <c r="G40" s="41">
        <f>'Group 3 RIC'!G6</f>
        <v>2179337.4</v>
      </c>
      <c r="H40" s="41">
        <f>'Group 3 RIC'!H6</f>
        <v>1847723.4</v>
      </c>
      <c r="I40" s="41">
        <f>'Group 3 RIC'!I6</f>
        <v>2066439.6</v>
      </c>
      <c r="J40" s="41">
        <f>'Group 3 RIC'!J6</f>
        <v>2033278.2</v>
      </c>
      <c r="K40" s="41">
        <f>'Group 3 RIC'!K6</f>
        <v>1894671</v>
      </c>
      <c r="L40" s="41">
        <f>'Group 3 RIC'!L6</f>
        <v>1911438</v>
      </c>
      <c r="M40" s="41">
        <f>'Group 3 RIC'!M6</f>
        <v>1856665.8</v>
      </c>
      <c r="N40" s="41">
        <f t="shared" si="8"/>
        <v>23669772.400000002</v>
      </c>
    </row>
    <row r="41" spans="1:15" x14ac:dyDescent="0.2">
      <c r="A41" s="32" t="s">
        <v>2</v>
      </c>
      <c r="B41" s="41">
        <f>'Group 3 RIC'!B7</f>
        <v>2061470.36</v>
      </c>
      <c r="C41" s="41">
        <f>'Group 3 RIC'!C7</f>
        <v>1964862.16</v>
      </c>
      <c r="D41" s="41">
        <f>'Group 3 RIC'!D7</f>
        <v>1988642.64</v>
      </c>
      <c r="E41" s="41">
        <f>'Group 3 RIC'!E7</f>
        <v>1874942.22</v>
      </c>
      <c r="F41" s="41">
        <f>'Group 3 RIC'!F7</f>
        <v>2074846.88</v>
      </c>
      <c r="G41" s="41">
        <f>'Group 3 RIC'!G7</f>
        <v>2244282.7999999998</v>
      </c>
      <c r="H41" s="41">
        <f>'Group 3 RIC'!H7</f>
        <v>1853019.59</v>
      </c>
      <c r="I41" s="41">
        <f>'Group 3 RIC'!I7</f>
        <v>1948141.51</v>
      </c>
      <c r="J41" s="41">
        <f>'Group 3 RIC'!J7</f>
        <v>1764957.5</v>
      </c>
      <c r="K41" s="41">
        <f>'Group 3 RIC'!K7</f>
        <v>1841500.92</v>
      </c>
      <c r="L41" s="41">
        <f>'Group 3 RIC'!L7</f>
        <v>1734860.33</v>
      </c>
      <c r="M41" s="41">
        <f>'Group 3 RIC'!M7</f>
        <v>1704391.59</v>
      </c>
      <c r="N41" s="41">
        <f t="shared" si="8"/>
        <v>23055918.499999996</v>
      </c>
    </row>
    <row r="42" spans="1:15" x14ac:dyDescent="0.2">
      <c r="A42" s="32" t="s">
        <v>21</v>
      </c>
      <c r="B42" s="41">
        <f>'Group 3 RIC'!B8</f>
        <v>113398.74</v>
      </c>
      <c r="C42" s="41">
        <f>'Group 3 RIC'!C8</f>
        <v>289713.06</v>
      </c>
      <c r="D42" s="41">
        <f>'Group 3 RIC'!D8</f>
        <v>392563.08</v>
      </c>
      <c r="E42" s="41">
        <f>'Group 3 RIC'!E8</f>
        <v>383521.32</v>
      </c>
      <c r="F42" s="41">
        <f>'Group 3 RIC'!F8</f>
        <v>444929.94</v>
      </c>
      <c r="G42" s="41">
        <f>'Group 3 RIC'!G8</f>
        <v>472055.22</v>
      </c>
      <c r="H42" s="41">
        <f>'Group 3 RIC'!H8</f>
        <v>362047.14</v>
      </c>
      <c r="I42" s="41">
        <f>'Group 3 RIC'!I8</f>
        <v>322112.7</v>
      </c>
      <c r="J42" s="41">
        <f>'Group 3 RIC'!J8</f>
        <v>328140.53999999998</v>
      </c>
      <c r="K42" s="41">
        <f>'Group 3 RIC'!K8</f>
        <v>292726.98</v>
      </c>
      <c r="L42" s="41">
        <f>'Group 3 RIC'!L8</f>
        <v>254299.5</v>
      </c>
      <c r="M42" s="41">
        <f>'Group 3 RIC'!M8</f>
        <v>315705.12</v>
      </c>
      <c r="N42" s="41">
        <f t="shared" si="8"/>
        <v>3971213.3400000003</v>
      </c>
    </row>
    <row r="43" spans="1:15" x14ac:dyDescent="0.2">
      <c r="A43" s="33" t="s">
        <v>6</v>
      </c>
      <c r="B43" s="41">
        <f t="shared" ref="B43:N43" si="9">SUM(B37:B42)</f>
        <v>10998273.809999999</v>
      </c>
      <c r="C43" s="41">
        <f t="shared" si="9"/>
        <v>11777361.23</v>
      </c>
      <c r="D43" s="41">
        <f t="shared" si="9"/>
        <v>12047777.280000001</v>
      </c>
      <c r="E43" s="41">
        <f t="shared" si="9"/>
        <v>11333287.770000001</v>
      </c>
      <c r="F43" s="41">
        <f t="shared" si="9"/>
        <v>13395305.269999998</v>
      </c>
      <c r="G43" s="41">
        <f t="shared" si="9"/>
        <v>13625698.020000001</v>
      </c>
      <c r="H43" s="41">
        <f t="shared" si="9"/>
        <v>13007456.279999999</v>
      </c>
      <c r="I43" s="41">
        <f t="shared" si="9"/>
        <v>14201602.91</v>
      </c>
      <c r="J43" s="41">
        <f t="shared" si="9"/>
        <v>13464809.669999998</v>
      </c>
      <c r="K43" s="41">
        <f t="shared" si="9"/>
        <v>13665815.029999999</v>
      </c>
      <c r="L43" s="41">
        <f t="shared" si="9"/>
        <v>13730573.029999999</v>
      </c>
      <c r="M43" s="41">
        <f t="shared" si="9"/>
        <v>13800477</v>
      </c>
      <c r="N43" s="41">
        <f t="shared" si="9"/>
        <v>155048437.30000001</v>
      </c>
      <c r="O43" s="11"/>
    </row>
    <row r="44" spans="1:15" x14ac:dyDescent="0.2">
      <c r="A44" s="22" t="s">
        <v>51</v>
      </c>
      <c r="B44" s="90" t="s">
        <v>22</v>
      </c>
      <c r="C44" s="90" t="s">
        <v>23</v>
      </c>
      <c r="D44" s="90" t="s">
        <v>24</v>
      </c>
      <c r="E44" s="90" t="s">
        <v>25</v>
      </c>
      <c r="F44" s="90" t="s">
        <v>26</v>
      </c>
      <c r="G44" s="90" t="s">
        <v>27</v>
      </c>
      <c r="H44" s="90" t="s">
        <v>28</v>
      </c>
      <c r="I44" s="90" t="s">
        <v>29</v>
      </c>
      <c r="J44" s="90" t="s">
        <v>30</v>
      </c>
      <c r="K44" s="90" t="s">
        <v>31</v>
      </c>
      <c r="L44" s="90" t="s">
        <v>32</v>
      </c>
      <c r="M44" s="90" t="s">
        <v>33</v>
      </c>
      <c r="N44" s="90" t="s">
        <v>0</v>
      </c>
    </row>
    <row r="45" spans="1:15" x14ac:dyDescent="0.2">
      <c r="A45" s="4" t="s">
        <v>9</v>
      </c>
      <c r="B45" s="16">
        <f>'Group 3 RIC'!B19</f>
        <v>5279</v>
      </c>
      <c r="C45" s="16">
        <f>'Group 3 RIC'!C19</f>
        <v>5558</v>
      </c>
      <c r="D45" s="16">
        <f>'Group 3 RIC'!D19</f>
        <v>5341</v>
      </c>
      <c r="E45" s="16">
        <f>'Group 3 RIC'!E19</f>
        <v>5415</v>
      </c>
      <c r="F45" s="16">
        <f>'Group 3 RIC'!F19</f>
        <v>6462</v>
      </c>
      <c r="G45" s="16">
        <f>'Group 3 RIC'!G19</f>
        <v>6249</v>
      </c>
      <c r="H45" s="16">
        <f>'Group 3 RIC'!H19</f>
        <v>8400</v>
      </c>
      <c r="I45" s="16">
        <f>'Group 3 RIC'!I19</f>
        <v>8746</v>
      </c>
      <c r="J45" s="16">
        <f>'Group 3 RIC'!J19</f>
        <v>8662</v>
      </c>
      <c r="K45" s="16">
        <f>'Group 3 RIC'!K19</f>
        <v>8870</v>
      </c>
      <c r="L45" s="16">
        <f>'Group 3 RIC'!L19</f>
        <v>9393</v>
      </c>
      <c r="M45" s="16">
        <f>'Group 3 RIC'!M19</f>
        <v>9808</v>
      </c>
      <c r="N45" s="16">
        <f t="shared" ref="N45:N50" si="10">SUM(B45:M45)</f>
        <v>88183</v>
      </c>
    </row>
    <row r="46" spans="1:15" x14ac:dyDescent="0.2">
      <c r="A46" s="4" t="s">
        <v>10</v>
      </c>
      <c r="B46" s="16">
        <f>'Group 3 RIC'!B20</f>
        <v>3576</v>
      </c>
      <c r="C46" s="16">
        <f>'Group 3 RIC'!C20</f>
        <v>3724</v>
      </c>
      <c r="D46" s="16">
        <f>'Group 3 RIC'!D20</f>
        <v>3520</v>
      </c>
      <c r="E46" s="16">
        <f>'Group 3 RIC'!E20</f>
        <v>3267</v>
      </c>
      <c r="F46" s="16">
        <f>'Group 3 RIC'!F20</f>
        <v>3904</v>
      </c>
      <c r="G46" s="16">
        <f>'Group 3 RIC'!G20</f>
        <v>3776</v>
      </c>
      <c r="H46" s="16">
        <f>'Group 3 RIC'!H20</f>
        <v>3659</v>
      </c>
      <c r="I46" s="16">
        <f>'Group 3 RIC'!I20</f>
        <v>3969</v>
      </c>
      <c r="J46" s="16">
        <f>'Group 3 RIC'!J20</f>
        <v>3590</v>
      </c>
      <c r="K46" s="16">
        <f>'Group 3 RIC'!K20</f>
        <v>3550</v>
      </c>
      <c r="L46" s="16">
        <f>'Group 3 RIC'!L20</f>
        <v>3580</v>
      </c>
      <c r="M46" s="16">
        <f>'Group 3 RIC'!M20</f>
        <v>3822</v>
      </c>
      <c r="N46" s="16">
        <f t="shared" si="10"/>
        <v>43937</v>
      </c>
    </row>
    <row r="47" spans="1:15" x14ac:dyDescent="0.2">
      <c r="A47" s="4" t="s">
        <v>1</v>
      </c>
      <c r="B47" s="16">
        <f>'Group 3 RIC'!B21</f>
        <v>10636</v>
      </c>
      <c r="C47" s="16">
        <f>'Group 3 RIC'!C21</f>
        <v>11473</v>
      </c>
      <c r="D47" s="16">
        <f>'Group 3 RIC'!D21</f>
        <v>12150</v>
      </c>
      <c r="E47" s="16">
        <f>'Group 3 RIC'!E21</f>
        <v>11350</v>
      </c>
      <c r="F47" s="16">
        <f>'Group 3 RIC'!F21</f>
        <v>13782</v>
      </c>
      <c r="G47" s="16">
        <f>'Group 3 RIC'!G21</f>
        <v>14089</v>
      </c>
      <c r="H47" s="16">
        <f>'Group 3 RIC'!H21</f>
        <v>12791</v>
      </c>
      <c r="I47" s="16">
        <f>'Group 3 RIC'!I21</f>
        <v>14640</v>
      </c>
      <c r="J47" s="16">
        <v>13671</v>
      </c>
      <c r="K47" s="16">
        <f>'Group 3 RIC'!K21</f>
        <v>14292</v>
      </c>
      <c r="L47" s="16">
        <f>'Group 3 RIC'!L21</f>
        <v>14298</v>
      </c>
      <c r="M47" s="16">
        <f>'Group 3 RIC'!M21</f>
        <v>13961</v>
      </c>
      <c r="N47" s="16">
        <f t="shared" si="10"/>
        <v>157133</v>
      </c>
    </row>
    <row r="48" spans="1:15" x14ac:dyDescent="0.2">
      <c r="A48" s="4" t="s">
        <v>59</v>
      </c>
      <c r="B48" s="16">
        <f>'Group 3 RIC'!B22</f>
        <v>4790</v>
      </c>
      <c r="C48" s="16">
        <f>'Group 3 RIC'!C22</f>
        <v>5457</v>
      </c>
      <c r="D48" s="16">
        <f>'Group 3 RIC'!D22</f>
        <v>5541</v>
      </c>
      <c r="E48" s="16">
        <f>'Group 3 RIC'!E22</f>
        <v>4921</v>
      </c>
      <c r="F48" s="16">
        <f>'Group 3 RIC'!F22</f>
        <v>5762</v>
      </c>
      <c r="G48" s="16">
        <f>'Group 3 RIC'!G22</f>
        <v>5837</v>
      </c>
      <c r="H48" s="16">
        <f>'Group 3 RIC'!H22</f>
        <v>4953</v>
      </c>
      <c r="I48" s="16">
        <f>'Group 3 RIC'!I22</f>
        <v>5546</v>
      </c>
      <c r="J48" s="16">
        <f>'Group 3 RIC'!J22</f>
        <v>5449</v>
      </c>
      <c r="K48" s="16">
        <f>'Group 3 RIC'!K22</f>
        <v>5083</v>
      </c>
      <c r="L48" s="16">
        <f>'Group 3 RIC'!L22</f>
        <v>5121</v>
      </c>
      <c r="M48" s="16">
        <f>'Group 3 RIC'!M22</f>
        <v>4981</v>
      </c>
      <c r="N48" s="16">
        <f t="shared" si="10"/>
        <v>63441</v>
      </c>
    </row>
    <row r="49" spans="1:14" x14ac:dyDescent="0.2">
      <c r="A49" s="4" t="s">
        <v>2</v>
      </c>
      <c r="B49" s="16">
        <f>'Group 3 RIC'!B23</f>
        <v>5530</v>
      </c>
      <c r="C49" s="16">
        <f>'Group 3 RIC'!C23</f>
        <v>5272</v>
      </c>
      <c r="D49" s="16">
        <f>'Group 3 RIC'!D23</f>
        <v>5345</v>
      </c>
      <c r="E49" s="16">
        <f>'Group 3 RIC'!E23</f>
        <v>5040</v>
      </c>
      <c r="F49" s="16">
        <f>'Group 3 RIC'!F23</f>
        <v>5568</v>
      </c>
      <c r="G49" s="16">
        <f>'Group 3 RIC'!G23</f>
        <v>6030</v>
      </c>
      <c r="H49" s="16">
        <f>'Group 3 RIC'!H23</f>
        <v>4981</v>
      </c>
      <c r="I49" s="16">
        <f>'Group 3 RIC'!I23</f>
        <v>5236</v>
      </c>
      <c r="J49" s="16">
        <f>'Group 3 RIC'!J23</f>
        <v>4739</v>
      </c>
      <c r="K49" s="16">
        <f>'Group 3 RIC'!K23</f>
        <v>4942</v>
      </c>
      <c r="L49" s="16">
        <f>'Group 3 RIC'!L23</f>
        <v>4664</v>
      </c>
      <c r="M49" s="16">
        <f>'Group 3 RIC'!M23</f>
        <v>4584</v>
      </c>
      <c r="N49" s="16">
        <f t="shared" si="10"/>
        <v>61931</v>
      </c>
    </row>
    <row r="50" spans="1:14" x14ac:dyDescent="0.2">
      <c r="A50" s="4" t="s">
        <v>21</v>
      </c>
      <c r="B50" s="16">
        <v>301</v>
      </c>
      <c r="C50" s="16">
        <f>'Group 3 RIC'!C24</f>
        <v>769</v>
      </c>
      <c r="D50" s="16">
        <f>'Group 3 RIC'!D24</f>
        <v>1042</v>
      </c>
      <c r="E50" s="16">
        <v>1016</v>
      </c>
      <c r="F50" s="16">
        <f>'Group 3 RIC'!F24</f>
        <v>1177</v>
      </c>
      <c r="G50" s="16">
        <f>'Group 3 RIC'!G24</f>
        <v>1250</v>
      </c>
      <c r="H50" s="16">
        <f>'Group 3 RIC'!H24</f>
        <v>953</v>
      </c>
      <c r="I50" s="16">
        <f>'Group 3 RIC'!I24</f>
        <v>855</v>
      </c>
      <c r="J50" s="16">
        <f>'Group 3 RIC'!J24</f>
        <v>865</v>
      </c>
      <c r="K50" s="16">
        <f>'Group 3 RIC'!K24</f>
        <v>770</v>
      </c>
      <c r="L50" s="16">
        <f>'Group 3 RIC'!L24</f>
        <v>673</v>
      </c>
      <c r="M50" s="16">
        <f>'Group 3 RIC'!M24</f>
        <v>836</v>
      </c>
      <c r="N50" s="16">
        <f t="shared" si="10"/>
        <v>10507</v>
      </c>
    </row>
    <row r="51" spans="1:14" x14ac:dyDescent="0.2">
      <c r="A51" s="5" t="s">
        <v>12</v>
      </c>
      <c r="B51" s="16">
        <f t="shared" ref="B51:N51" si="11">SUM(B45:B50)</f>
        <v>30112</v>
      </c>
      <c r="C51" s="16">
        <f t="shared" si="11"/>
        <v>32253</v>
      </c>
      <c r="D51" s="16">
        <f t="shared" si="11"/>
        <v>32939</v>
      </c>
      <c r="E51" s="16">
        <f t="shared" si="11"/>
        <v>31009</v>
      </c>
      <c r="F51" s="16">
        <f t="shared" si="11"/>
        <v>36655</v>
      </c>
      <c r="G51" s="16">
        <f t="shared" si="11"/>
        <v>37231</v>
      </c>
      <c r="H51" s="16">
        <f t="shared" si="11"/>
        <v>35737</v>
      </c>
      <c r="I51" s="16">
        <f t="shared" si="11"/>
        <v>38992</v>
      </c>
      <c r="J51" s="16">
        <f t="shared" si="11"/>
        <v>36976</v>
      </c>
      <c r="K51" s="16">
        <f t="shared" si="11"/>
        <v>37507</v>
      </c>
      <c r="L51" s="16">
        <f t="shared" si="11"/>
        <v>37729</v>
      </c>
      <c r="M51" s="16">
        <f t="shared" si="11"/>
        <v>37992</v>
      </c>
      <c r="N51" s="16">
        <f t="shared" si="11"/>
        <v>425132</v>
      </c>
    </row>
    <row r="52" spans="1:14" x14ac:dyDescent="0.2">
      <c r="A52" s="27" t="s">
        <v>54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2"/>
    </row>
    <row r="53" spans="1:14" x14ac:dyDescent="0.2">
      <c r="A53" s="23" t="s">
        <v>5</v>
      </c>
      <c r="B53" s="90" t="s">
        <v>22</v>
      </c>
      <c r="C53" s="90" t="s">
        <v>23</v>
      </c>
      <c r="D53" s="90" t="s">
        <v>24</v>
      </c>
      <c r="E53" s="90" t="s">
        <v>25</v>
      </c>
      <c r="F53" s="90" t="s">
        <v>26</v>
      </c>
      <c r="G53" s="90" t="s">
        <v>27</v>
      </c>
      <c r="H53" s="90" t="s">
        <v>28</v>
      </c>
      <c r="I53" s="90" t="s">
        <v>29</v>
      </c>
      <c r="J53" s="90" t="s">
        <v>30</v>
      </c>
      <c r="K53" s="90" t="s">
        <v>31</v>
      </c>
      <c r="L53" s="90" t="s">
        <v>32</v>
      </c>
      <c r="M53" s="90" t="s">
        <v>33</v>
      </c>
      <c r="N53" s="90" t="s">
        <v>0</v>
      </c>
    </row>
    <row r="54" spans="1:14" x14ac:dyDescent="0.2">
      <c r="A54" s="4" t="s">
        <v>9</v>
      </c>
      <c r="B54" s="15">
        <f>'Group 4 Wireless'!B51</f>
        <v>195387.3</v>
      </c>
      <c r="C54" s="15">
        <f>'Group 4 Wireless'!C51</f>
        <v>216926.85</v>
      </c>
      <c r="D54" s="15">
        <f>'Group 4 Wireless'!D51</f>
        <v>211441.35</v>
      </c>
      <c r="E54" s="15">
        <f>'Group 4 Wireless'!E51</f>
        <v>220113.45</v>
      </c>
      <c r="F54" s="15">
        <f>'Group 4 Wireless'!F51</f>
        <v>259050.15000000002</v>
      </c>
      <c r="G54" s="15">
        <f>'Group 4 Wireless'!G51</f>
        <v>262527.75</v>
      </c>
      <c r="H54" s="15">
        <f>'Group 4 Wireless'!H51</f>
        <v>286436.25</v>
      </c>
      <c r="I54" s="15">
        <f>'Group 4 Wireless'!I51</f>
        <v>327081.90000000002</v>
      </c>
      <c r="J54" s="15">
        <f>'Group 4 Wireless'!J51</f>
        <v>305066.25</v>
      </c>
      <c r="K54" s="15">
        <f>'Group 4 Wireless'!K51</f>
        <v>327860.55000000005</v>
      </c>
      <c r="L54" s="15">
        <f>'Group 4 Wireless'!L51</f>
        <v>337318.05000000005</v>
      </c>
      <c r="M54" s="15">
        <f>'Group 4 Wireless'!M51</f>
        <v>344645.85</v>
      </c>
      <c r="N54" s="15">
        <f t="shared" ref="N54:N59" si="12">SUM(B54:M54)</f>
        <v>3293855.6999999997</v>
      </c>
    </row>
    <row r="55" spans="1:14" x14ac:dyDescent="0.2">
      <c r="A55" s="4" t="s">
        <v>10</v>
      </c>
      <c r="B55" s="15">
        <f>'Group 4 Wireless'!B52</f>
        <v>124191.75</v>
      </c>
      <c r="C55" s="15">
        <f>'Group 4 Wireless'!C52</f>
        <v>138723.96</v>
      </c>
      <c r="D55" s="15">
        <f>'Group 4 Wireless'!D52</f>
        <v>141174.87</v>
      </c>
      <c r="E55" s="15">
        <f>'Group 4 Wireless'!E52</f>
        <v>134687.1</v>
      </c>
      <c r="F55" s="15">
        <f>'Group 4 Wireless'!F52</f>
        <v>146818.35</v>
      </c>
      <c r="G55" s="15">
        <f>'Group 4 Wireless'!G52</f>
        <v>152132.66</v>
      </c>
      <c r="H55" s="15">
        <f>'Group 4 Wireless'!H52</f>
        <v>138839.23000000001</v>
      </c>
      <c r="I55" s="15">
        <f>'Group 4 Wireless'!I52</f>
        <v>148027.26</v>
      </c>
      <c r="J55" s="15">
        <f>'Group 4 Wireless'!J52</f>
        <v>122327.88</v>
      </c>
      <c r="K55" s="15">
        <f>'Group 4 Wireless'!K52</f>
        <v>145203.91999999998</v>
      </c>
      <c r="L55" s="15">
        <f>'Group 4 Wireless'!L52</f>
        <v>141153.15000000002</v>
      </c>
      <c r="M55" s="15">
        <f>'Group 4 Wireless'!M52</f>
        <v>145730.57</v>
      </c>
      <c r="N55" s="15">
        <f t="shared" si="12"/>
        <v>1679010.7</v>
      </c>
    </row>
    <row r="56" spans="1:14" x14ac:dyDescent="0.2">
      <c r="A56" s="4" t="s">
        <v>1</v>
      </c>
      <c r="B56" s="15">
        <f>'Group 4 Wireless'!B53</f>
        <v>728329.32000000007</v>
      </c>
      <c r="C56" s="15">
        <f>'Group 4 Wireless'!C53</f>
        <v>817607.32000000007</v>
      </c>
      <c r="D56" s="15">
        <f>'Group 4 Wireless'!D53</f>
        <v>868395.04</v>
      </c>
      <c r="E56" s="15">
        <f>'Group 4 Wireless'!E53</f>
        <v>797259.24</v>
      </c>
      <c r="F56" s="15">
        <f>'Group 4 Wireless'!F53</f>
        <v>889013.48</v>
      </c>
      <c r="G56" s="15">
        <f>'Group 4 Wireless'!G53</f>
        <v>863469.24</v>
      </c>
      <c r="H56" s="15">
        <f>'Group 4 Wireless'!H53</f>
        <v>905322.48</v>
      </c>
      <c r="I56" s="15">
        <f>'Group 4 Wireless'!I53</f>
        <v>948693.32000000007</v>
      </c>
      <c r="J56" s="15">
        <f>'Group 4 Wireless'!J53</f>
        <v>885138.16</v>
      </c>
      <c r="K56" s="15">
        <f>'Group 4 Wireless'!K53</f>
        <v>921141.16</v>
      </c>
      <c r="L56" s="15">
        <f>'Group 4 Wireless'!L53</f>
        <v>882060.16</v>
      </c>
      <c r="M56" s="15">
        <f>'Group 4 Wireless'!M53</f>
        <v>902292.32000000007</v>
      </c>
      <c r="N56" s="15">
        <f t="shared" si="12"/>
        <v>10408721.24</v>
      </c>
    </row>
    <row r="57" spans="1:14" x14ac:dyDescent="0.2">
      <c r="A57" s="4" t="s">
        <v>59</v>
      </c>
      <c r="B57" s="15">
        <f>'Group 4 Wireless'!B54</f>
        <v>122393.03</v>
      </c>
      <c r="C57" s="15">
        <f>'Group 4 Wireless'!C54</f>
        <v>147311.09</v>
      </c>
      <c r="D57" s="15">
        <f>'Group 4 Wireless'!D54</f>
        <v>134556.17000000001</v>
      </c>
      <c r="E57" s="15">
        <f>'Group 4 Wireless'!E54</f>
        <v>125516.54999999999</v>
      </c>
      <c r="F57" s="15">
        <f>'Group 4 Wireless'!F54</f>
        <v>139212.42000000001</v>
      </c>
      <c r="G57" s="15">
        <f>'Group 4 Wireless'!G54</f>
        <v>146798.26999999999</v>
      </c>
      <c r="H57" s="15">
        <f>'Group 4 Wireless'!H54</f>
        <v>133320.70000000001</v>
      </c>
      <c r="I57" s="15">
        <f>'Group 4 Wireless'!I54</f>
        <v>135398.28</v>
      </c>
      <c r="J57" s="15">
        <f>'Group 4 Wireless'!J54</f>
        <v>121813.27</v>
      </c>
      <c r="K57" s="15">
        <f>'Group 4 Wireless'!K54</f>
        <v>122636.14</v>
      </c>
      <c r="L57" s="15">
        <f>'Group 4 Wireless'!L54</f>
        <v>106976.86</v>
      </c>
      <c r="M57" s="15">
        <f>'Group 4 Wireless'!M54</f>
        <v>106830.93</v>
      </c>
      <c r="N57" s="15">
        <f t="shared" si="12"/>
        <v>1542763.7100000002</v>
      </c>
    </row>
    <row r="58" spans="1:14" x14ac:dyDescent="0.2">
      <c r="A58" s="4" t="s">
        <v>2</v>
      </c>
      <c r="B58" s="15">
        <f>'Group 4 Wireless'!B55</f>
        <v>374060.19</v>
      </c>
      <c r="C58" s="15">
        <f>'Group 4 Wireless'!C55</f>
        <v>382117.80000000005</v>
      </c>
      <c r="D58" s="15">
        <f>'Group 4 Wireless'!D55</f>
        <v>418389.95</v>
      </c>
      <c r="E58" s="15">
        <f>'Group 4 Wireless'!E55</f>
        <v>368848.94</v>
      </c>
      <c r="F58" s="15">
        <f>'Group 4 Wireless'!F55</f>
        <v>466714.9</v>
      </c>
      <c r="G58" s="15">
        <f>'Group 4 Wireless'!G55</f>
        <v>461912.44999999995</v>
      </c>
      <c r="H58" s="15">
        <f>'Group 4 Wireless'!H55</f>
        <v>410648.11</v>
      </c>
      <c r="I58" s="15">
        <f>'Group 4 Wireless'!I55</f>
        <v>406088.81</v>
      </c>
      <c r="J58" s="15">
        <f>'Group 4 Wireless'!J55</f>
        <v>369516.51</v>
      </c>
      <c r="K58" s="15">
        <f>'Group 4 Wireless'!K55</f>
        <v>397922.63</v>
      </c>
      <c r="L58" s="15">
        <f>'Group 4 Wireless'!L55</f>
        <v>376792.68</v>
      </c>
      <c r="M58" s="15">
        <f>'Group 4 Wireless'!M55</f>
        <v>363523.85600000003</v>
      </c>
      <c r="N58" s="15">
        <f t="shared" si="12"/>
        <v>4796536.8259999985</v>
      </c>
    </row>
    <row r="59" spans="1:14" x14ac:dyDescent="0.2">
      <c r="A59" s="4" t="s">
        <v>21</v>
      </c>
      <c r="B59" s="15">
        <f>'Group 4 Wireless'!B56</f>
        <v>6397.58</v>
      </c>
      <c r="C59" s="15">
        <f>'Group 4 Wireless'!C56</f>
        <v>14007.19</v>
      </c>
      <c r="D59" s="15">
        <f>'Group 4 Wireless'!D56</f>
        <v>26553.949999999997</v>
      </c>
      <c r="E59" s="15">
        <f>'Group 4 Wireless'!E56</f>
        <v>26652.3</v>
      </c>
      <c r="F59" s="15">
        <f>'Group 4 Wireless'!F56</f>
        <v>25771.47</v>
      </c>
      <c r="G59" s="15">
        <f>'Group 4 Wireless'!G56</f>
        <v>30705.53</v>
      </c>
      <c r="H59" s="15">
        <f>'Group 4 Wireless'!H56</f>
        <v>25987.79</v>
      </c>
      <c r="I59" s="15">
        <f>'Group 4 Wireless'!I56</f>
        <v>23142.47</v>
      </c>
      <c r="J59" s="15">
        <f>'Group 4 Wireless'!J56</f>
        <v>23129.03</v>
      </c>
      <c r="K59" s="15">
        <f>'Group 4 Wireless'!K56</f>
        <v>19078.89</v>
      </c>
      <c r="L59" s="15">
        <f>'Group 4 Wireless'!L56</f>
        <v>17394.88</v>
      </c>
      <c r="M59" s="15">
        <f>'Group 4 Wireless'!M56</f>
        <v>18730.080000000002</v>
      </c>
      <c r="N59" s="15">
        <f t="shared" si="12"/>
        <v>257551.16000000003</v>
      </c>
    </row>
    <row r="60" spans="1:14" x14ac:dyDescent="0.2">
      <c r="A60" s="5" t="s">
        <v>6</v>
      </c>
      <c r="B60" s="15">
        <f t="shared" ref="B60:N60" si="13">SUM(B54:B59)</f>
        <v>1550759.1700000002</v>
      </c>
      <c r="C60" s="15">
        <f t="shared" si="13"/>
        <v>1716694.2100000002</v>
      </c>
      <c r="D60" s="15">
        <f t="shared" si="13"/>
        <v>1800511.3299999998</v>
      </c>
      <c r="E60" s="15">
        <f t="shared" si="13"/>
        <v>1673077.58</v>
      </c>
      <c r="F60" s="15">
        <f t="shared" si="13"/>
        <v>1926580.7699999998</v>
      </c>
      <c r="G60" s="15">
        <f t="shared" si="13"/>
        <v>1917545.9</v>
      </c>
      <c r="H60" s="15">
        <f t="shared" si="13"/>
        <v>1900554.56</v>
      </c>
      <c r="I60" s="15">
        <f t="shared" si="13"/>
        <v>1988432.04</v>
      </c>
      <c r="J60" s="15">
        <f t="shared" si="13"/>
        <v>1826991.1</v>
      </c>
      <c r="K60" s="15">
        <f t="shared" si="13"/>
        <v>1933843.2899999998</v>
      </c>
      <c r="L60" s="15">
        <f t="shared" si="13"/>
        <v>1861695.78</v>
      </c>
      <c r="M60" s="15">
        <f t="shared" si="13"/>
        <v>1881753.6060000001</v>
      </c>
      <c r="N60" s="15">
        <f t="shared" si="13"/>
        <v>21978439.335999999</v>
      </c>
    </row>
    <row r="61" spans="1:14" x14ac:dyDescent="0.2">
      <c r="A61" s="22" t="s">
        <v>51</v>
      </c>
      <c r="B61" s="90" t="s">
        <v>22</v>
      </c>
      <c r="C61" s="90" t="s">
        <v>23</v>
      </c>
      <c r="D61" s="90" t="s">
        <v>24</v>
      </c>
      <c r="E61" s="90" t="s">
        <v>25</v>
      </c>
      <c r="F61" s="90" t="s">
        <v>26</v>
      </c>
      <c r="G61" s="90" t="s">
        <v>27</v>
      </c>
      <c r="H61" s="90" t="s">
        <v>28</v>
      </c>
      <c r="I61" s="90" t="s">
        <v>29</v>
      </c>
      <c r="J61" s="90" t="s">
        <v>30</v>
      </c>
      <c r="K61" s="90" t="s">
        <v>31</v>
      </c>
      <c r="L61" s="90" t="s">
        <v>32</v>
      </c>
      <c r="M61" s="90" t="s">
        <v>33</v>
      </c>
      <c r="N61" s="90" t="s">
        <v>0</v>
      </c>
    </row>
    <row r="62" spans="1:14" x14ac:dyDescent="0.2">
      <c r="A62" s="4" t="s">
        <v>9</v>
      </c>
      <c r="B62" s="16">
        <f>'Group 4 Wireless'!B59</f>
        <v>1382</v>
      </c>
      <c r="C62" s="16">
        <f>'Group 4 Wireless'!C59</f>
        <v>1527</v>
      </c>
      <c r="D62" s="16">
        <f>'Group 4 Wireless'!D59</f>
        <v>1487</v>
      </c>
      <c r="E62" s="16">
        <f>'Group 4 Wireless'!E59</f>
        <v>1547</v>
      </c>
      <c r="F62" s="16">
        <f>'Group 4 Wireless'!F59</f>
        <v>1824</v>
      </c>
      <c r="G62" s="16">
        <f>'Group 4 Wireless'!G59</f>
        <v>1846</v>
      </c>
      <c r="H62" s="16">
        <f>'Group 4 Wireless'!H59</f>
        <v>2011</v>
      </c>
      <c r="I62" s="16">
        <f>'Group 4 Wireless'!I59</f>
        <v>2298</v>
      </c>
      <c r="J62" s="16">
        <f>'Group 4 Wireless'!J59</f>
        <v>2141</v>
      </c>
      <c r="K62" s="16">
        <f>'Group 4 Wireless'!K59</f>
        <v>2291</v>
      </c>
      <c r="L62" s="16">
        <f>'Group 4 Wireless'!L59</f>
        <v>2368</v>
      </c>
      <c r="M62" s="16">
        <f>'Group 4 Wireless'!M59</f>
        <v>2419</v>
      </c>
      <c r="N62" s="16">
        <f t="shared" ref="N62:N67" si="14">SUM(B62:M62)</f>
        <v>23141</v>
      </c>
    </row>
    <row r="63" spans="1:14" x14ac:dyDescent="0.2">
      <c r="A63" s="4" t="s">
        <v>10</v>
      </c>
      <c r="B63" s="16">
        <f>'Group 4 Wireless'!B60</f>
        <v>1151</v>
      </c>
      <c r="C63" s="16">
        <f>'Group 4 Wireless'!C60</f>
        <v>1277</v>
      </c>
      <c r="D63" s="16">
        <f>'Group 4 Wireless'!D60</f>
        <v>1291</v>
      </c>
      <c r="E63" s="16">
        <f>'Group 4 Wireless'!E60</f>
        <v>1234</v>
      </c>
      <c r="F63" s="16">
        <f>'Group 4 Wireless'!F60</f>
        <v>1343</v>
      </c>
      <c r="G63" s="16">
        <f>'Group 4 Wireless'!G60</f>
        <v>1407</v>
      </c>
      <c r="H63" s="16">
        <f>'Group 4 Wireless'!H60</f>
        <v>1278</v>
      </c>
      <c r="I63" s="16">
        <f>'Group 4 Wireless'!I60</f>
        <v>1353</v>
      </c>
      <c r="J63" s="16">
        <f>'Group 4 Wireless'!J60</f>
        <v>1123</v>
      </c>
      <c r="K63" s="16">
        <f>'Group 4 Wireless'!K60</f>
        <v>1341</v>
      </c>
      <c r="L63" s="16">
        <f>'Group 4 Wireless'!L60</f>
        <v>1296</v>
      </c>
      <c r="M63" s="16">
        <f>'Group 4 Wireless'!M60</f>
        <v>1338</v>
      </c>
      <c r="N63" s="16">
        <f t="shared" si="14"/>
        <v>15432</v>
      </c>
    </row>
    <row r="64" spans="1:14" x14ac:dyDescent="0.2">
      <c r="A64" s="4" t="s">
        <v>1</v>
      </c>
      <c r="B64" s="16">
        <f>'Group 4 Wireless'!B61</f>
        <v>3808</v>
      </c>
      <c r="C64" s="16">
        <f>'Group 4 Wireless'!C61</f>
        <v>4489</v>
      </c>
      <c r="D64" s="16">
        <f>'Group 4 Wireless'!D61</f>
        <v>4751</v>
      </c>
      <c r="E64" s="16">
        <f>'Group 4 Wireless'!E61</f>
        <v>4462</v>
      </c>
      <c r="F64" s="16">
        <f>'Group 4 Wireless'!F61</f>
        <v>4993</v>
      </c>
      <c r="G64" s="16">
        <f>'Group 4 Wireless'!G61</f>
        <v>4859</v>
      </c>
      <c r="H64" s="16">
        <f>'Group 4 Wireless'!H61</f>
        <v>4860</v>
      </c>
      <c r="I64" s="16">
        <f>'Group 4 Wireless'!I61</f>
        <v>5271</v>
      </c>
      <c r="J64" s="16">
        <f>'Group 4 Wireless'!J61</f>
        <v>4898</v>
      </c>
      <c r="K64" s="16">
        <f>'Group 4 Wireless'!K61</f>
        <v>5116</v>
      </c>
      <c r="L64" s="16">
        <f>'Group 4 Wireless'!L61</f>
        <v>4968</v>
      </c>
      <c r="M64" s="16">
        <f>'Group 4 Wireless'!M61</f>
        <v>4884</v>
      </c>
      <c r="N64" s="16">
        <f t="shared" si="14"/>
        <v>57359</v>
      </c>
    </row>
    <row r="65" spans="1:15" x14ac:dyDescent="0.2">
      <c r="A65" s="4" t="s">
        <v>59</v>
      </c>
      <c r="B65" s="16">
        <f>'Group 4 Wireless'!B62</f>
        <v>501</v>
      </c>
      <c r="C65" s="16">
        <f>'Group 4 Wireless'!C62</f>
        <v>601</v>
      </c>
      <c r="D65" s="16">
        <f>'Group 4 Wireless'!D62</f>
        <v>550</v>
      </c>
      <c r="E65" s="16">
        <f>'Group 4 Wireless'!E62</f>
        <v>514</v>
      </c>
      <c r="F65" s="16">
        <f>'Group 4 Wireless'!F62</f>
        <v>582</v>
      </c>
      <c r="G65" s="16">
        <f>'Group 4 Wireless'!G62</f>
        <v>594</v>
      </c>
      <c r="H65" s="16">
        <f>'Group 4 Wireless'!H62</f>
        <v>557</v>
      </c>
      <c r="I65" s="16">
        <f>'Group 4 Wireless'!I62</f>
        <v>560</v>
      </c>
      <c r="J65" s="16">
        <f>'Group 4 Wireless'!J62</f>
        <v>498</v>
      </c>
      <c r="K65" s="16">
        <f>'Group 4 Wireless'!K62</f>
        <v>508</v>
      </c>
      <c r="L65" s="16">
        <f>'Group 4 Wireless'!L62</f>
        <v>447</v>
      </c>
      <c r="M65" s="16">
        <f>'Group 4 Wireless'!M62</f>
        <v>442</v>
      </c>
      <c r="N65" s="16">
        <f t="shared" si="14"/>
        <v>6354</v>
      </c>
    </row>
    <row r="66" spans="1:15" x14ac:dyDescent="0.2">
      <c r="A66" s="4" t="s">
        <v>2</v>
      </c>
      <c r="B66" s="16">
        <f>'Group 4 Wireless'!B63</f>
        <v>1189</v>
      </c>
      <c r="C66" s="16">
        <f>'Group 4 Wireless'!C63</f>
        <v>1214</v>
      </c>
      <c r="D66" s="16">
        <f>'Group 4 Wireless'!D63</f>
        <v>1337</v>
      </c>
      <c r="E66" s="16">
        <f>'Group 4 Wireless'!E63</f>
        <v>1194</v>
      </c>
      <c r="F66" s="16">
        <f>'Group 4 Wireless'!F63</f>
        <v>1499</v>
      </c>
      <c r="G66" s="16">
        <f>'Group 4 Wireless'!G63</f>
        <v>1491</v>
      </c>
      <c r="H66" s="16">
        <f>'Group 4 Wireless'!H63</f>
        <v>1333</v>
      </c>
      <c r="I66" s="16">
        <f>'Group 4 Wireless'!I63</f>
        <v>1301</v>
      </c>
      <c r="J66" s="16">
        <f>'Group 4 Wireless'!J63</f>
        <v>1192</v>
      </c>
      <c r="K66" s="16">
        <f>'Group 4 Wireless'!K63</f>
        <v>1298</v>
      </c>
      <c r="L66" s="16">
        <f>'Group 4 Wireless'!L63</f>
        <v>1213</v>
      </c>
      <c r="M66" s="16">
        <f>'Group 4 Wireless'!M63</f>
        <v>1190</v>
      </c>
      <c r="N66" s="16">
        <f t="shared" si="14"/>
        <v>15451</v>
      </c>
    </row>
    <row r="67" spans="1:15" x14ac:dyDescent="0.2">
      <c r="A67" s="4" t="s">
        <v>21</v>
      </c>
      <c r="B67" s="16">
        <f>'Group 4 Wireless'!B64</f>
        <v>49</v>
      </c>
      <c r="C67" s="16">
        <f>'Group 4 Wireless'!C64</f>
        <v>107</v>
      </c>
      <c r="D67" s="16">
        <f>'Group 4 Wireless'!D64</f>
        <v>205</v>
      </c>
      <c r="E67" s="16">
        <f>'Group 4 Wireless'!E64</f>
        <v>210</v>
      </c>
      <c r="F67" s="16">
        <f>'Group 4 Wireless'!F64</f>
        <v>199</v>
      </c>
      <c r="G67" s="16">
        <f>'Group 4 Wireless'!G64</f>
        <v>241</v>
      </c>
      <c r="H67" s="16">
        <f>'Group 4 Wireless'!H64</f>
        <v>197</v>
      </c>
      <c r="I67" s="16">
        <f>'Group 4 Wireless'!I64</f>
        <v>177</v>
      </c>
      <c r="J67" s="16">
        <f>'Group 4 Wireless'!J64</f>
        <v>179</v>
      </c>
      <c r="K67" s="16">
        <f>'Group 4 Wireless'!K64</f>
        <v>142</v>
      </c>
      <c r="L67" s="16">
        <f>'Group 4 Wireless'!L64</f>
        <v>133</v>
      </c>
      <c r="M67" s="16">
        <f>'Group 4 Wireless'!M64</f>
        <v>141</v>
      </c>
      <c r="N67" s="16">
        <f t="shared" si="14"/>
        <v>1980</v>
      </c>
    </row>
    <row r="68" spans="1:15" x14ac:dyDescent="0.2">
      <c r="A68" s="5" t="s">
        <v>12</v>
      </c>
      <c r="B68" s="16">
        <f t="shared" ref="B68:N68" si="15">SUM(B62:B67)</f>
        <v>8080</v>
      </c>
      <c r="C68" s="16">
        <f t="shared" si="15"/>
        <v>9215</v>
      </c>
      <c r="D68" s="16">
        <f t="shared" si="15"/>
        <v>9621</v>
      </c>
      <c r="E68" s="16">
        <f t="shared" si="15"/>
        <v>9161</v>
      </c>
      <c r="F68" s="16">
        <f t="shared" si="15"/>
        <v>10440</v>
      </c>
      <c r="G68" s="16">
        <f t="shared" si="15"/>
        <v>10438</v>
      </c>
      <c r="H68" s="16">
        <f t="shared" si="15"/>
        <v>10236</v>
      </c>
      <c r="I68" s="16">
        <f t="shared" si="15"/>
        <v>10960</v>
      </c>
      <c r="J68" s="16">
        <f t="shared" si="15"/>
        <v>10031</v>
      </c>
      <c r="K68" s="16">
        <f t="shared" si="15"/>
        <v>10696</v>
      </c>
      <c r="L68" s="16">
        <f t="shared" si="15"/>
        <v>10425</v>
      </c>
      <c r="M68" s="16">
        <f t="shared" si="15"/>
        <v>10414</v>
      </c>
      <c r="N68" s="16">
        <f t="shared" si="15"/>
        <v>119717</v>
      </c>
    </row>
    <row r="69" spans="1:15" ht="11.25" customHeight="1" x14ac:dyDescent="0.2">
      <c r="A69" s="89" t="s">
        <v>50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4"/>
    </row>
    <row r="70" spans="1:15" s="2" customFormat="1" x14ac:dyDescent="0.2">
      <c r="A70" s="24" t="s">
        <v>5</v>
      </c>
      <c r="B70" s="90" t="s">
        <v>22</v>
      </c>
      <c r="C70" s="90" t="s">
        <v>23</v>
      </c>
      <c r="D70" s="90" t="s">
        <v>24</v>
      </c>
      <c r="E70" s="90" t="s">
        <v>25</v>
      </c>
      <c r="F70" s="90" t="s">
        <v>26</v>
      </c>
      <c r="G70" s="90" t="s">
        <v>27</v>
      </c>
      <c r="H70" s="90" t="s">
        <v>28</v>
      </c>
      <c r="I70" s="90" t="s">
        <v>29</v>
      </c>
      <c r="J70" s="90" t="s">
        <v>30</v>
      </c>
      <c r="K70" s="90" t="s">
        <v>31</v>
      </c>
      <c r="L70" s="90" t="s">
        <v>32</v>
      </c>
      <c r="M70" s="90" t="s">
        <v>33</v>
      </c>
      <c r="N70" s="90" t="s">
        <v>0</v>
      </c>
    </row>
    <row r="71" spans="1:15" x14ac:dyDescent="0.2">
      <c r="A71" s="8" t="s">
        <v>9</v>
      </c>
      <c r="B71" s="15">
        <f>'Group 6 Remotes'!B3</f>
        <v>107126.64</v>
      </c>
      <c r="C71" s="15">
        <f>'Group 6 Remotes'!C3</f>
        <v>128344.96000000001</v>
      </c>
      <c r="D71" s="15">
        <f>'Group 6 Remotes'!D3</f>
        <v>114242.54</v>
      </c>
      <c r="E71" s="15">
        <f>'Group 6 Remotes'!E3</f>
        <v>108291.06</v>
      </c>
      <c r="F71" s="15">
        <f>'Group 6 Remotes'!F3</f>
        <v>130285.66</v>
      </c>
      <c r="G71" s="15">
        <f>'Group 6 Remotes'!G3</f>
        <v>132226.35999999999</v>
      </c>
      <c r="H71" s="15">
        <f>'Group 6 Remotes'!H3</f>
        <v>131838.22</v>
      </c>
      <c r="I71" s="15">
        <f>'Group 6 Remotes'!I3</f>
        <v>135460.85999999999</v>
      </c>
      <c r="J71" s="15">
        <f>'Group 6 Remotes'!J3</f>
        <v>131191.32</v>
      </c>
      <c r="K71" s="15">
        <f>'Group 6 Remotes'!K3</f>
        <v>138954.12</v>
      </c>
      <c r="L71" s="15">
        <f>'Group 6 Remotes'!L3</f>
        <v>123816.66</v>
      </c>
      <c r="M71" s="15">
        <f>'Group 6 Remotes'!M3</f>
        <v>138436.6</v>
      </c>
      <c r="N71" s="14">
        <f t="shared" ref="N71:N76" si="16">SUM(B71:M71)</f>
        <v>1520214.9999999998</v>
      </c>
    </row>
    <row r="72" spans="1:15" x14ac:dyDescent="0.2">
      <c r="A72" s="8" t="s">
        <v>10</v>
      </c>
      <c r="B72" s="15">
        <f>'Group 6 Remotes'!B4</f>
        <v>38545.360000000001</v>
      </c>
      <c r="C72" s="15">
        <f>'Group 6 Remotes'!C4</f>
        <v>40610.29</v>
      </c>
      <c r="D72" s="15">
        <f>'Group 6 Remotes'!D4</f>
        <v>37365.4</v>
      </c>
      <c r="E72" s="15">
        <f>'Group 6 Remotes'!E4</f>
        <v>37168.74</v>
      </c>
      <c r="F72" s="15">
        <f>'Group 6 Remotes'!F4</f>
        <v>44445.16</v>
      </c>
      <c r="G72" s="15">
        <f>'Group 6 Remotes'!G4</f>
        <v>45920.11</v>
      </c>
      <c r="H72" s="15">
        <f>'Group 6 Remotes'!H4</f>
        <v>46805.08</v>
      </c>
      <c r="I72" s="15">
        <f>'Group 6 Remotes'!I4</f>
        <v>47591.72</v>
      </c>
      <c r="J72" s="15">
        <f>'Group 6 Remotes'!J4</f>
        <v>44543.49</v>
      </c>
      <c r="K72" s="15">
        <f>'Group 6 Remotes'!K4</f>
        <v>45625.120000000003</v>
      </c>
      <c r="L72" s="15">
        <f>'Group 6 Remotes'!L4</f>
        <v>44346.83</v>
      </c>
      <c r="M72" s="15">
        <f>'Group 6 Remotes'!M4</f>
        <v>48968.34</v>
      </c>
      <c r="N72" s="14">
        <f t="shared" si="16"/>
        <v>521935.64</v>
      </c>
    </row>
    <row r="73" spans="1:15" x14ac:dyDescent="0.2">
      <c r="A73" s="4" t="s">
        <v>1</v>
      </c>
      <c r="B73" s="15">
        <f>'Group 6 Remotes'!B5</f>
        <v>217557</v>
      </c>
      <c r="C73" s="15">
        <f>'Group 6 Remotes'!C5</f>
        <v>251298</v>
      </c>
      <c r="D73" s="15">
        <f>'Group 6 Remotes'!D5</f>
        <v>259060.5</v>
      </c>
      <c r="E73" s="15">
        <f>'Group 6 Remotes'!E5</f>
        <v>225319.5</v>
      </c>
      <c r="F73" s="15">
        <f>'Group 6 Remotes'!F5</f>
        <v>271377</v>
      </c>
      <c r="G73" s="15">
        <f>'Group 6 Remotes'!G5</f>
        <v>275620.5</v>
      </c>
      <c r="H73" s="15">
        <f>'Group 6 Remotes'!H5</f>
        <v>241569</v>
      </c>
      <c r="I73" s="15">
        <f>'Group 6 Remotes'!I5</f>
        <v>263718</v>
      </c>
      <c r="J73" s="15">
        <f>'Group 6 Remotes'!J5</f>
        <v>257611.5</v>
      </c>
      <c r="K73" s="15">
        <f>'Group 6 Remotes'!K5</f>
        <v>266512.5</v>
      </c>
      <c r="L73" s="15">
        <f>'Group 6 Remotes'!L5</f>
        <v>270652.5</v>
      </c>
      <c r="M73" s="15">
        <f>'Group 6 Remotes'!M5</f>
        <v>254092.5</v>
      </c>
      <c r="N73" s="14">
        <f t="shared" si="16"/>
        <v>3054388.5</v>
      </c>
    </row>
    <row r="74" spans="1:15" x14ac:dyDescent="0.2">
      <c r="A74" s="4" t="s">
        <v>59</v>
      </c>
      <c r="B74" s="15">
        <f>'Group 6 Remotes'!B6</f>
        <v>28148.12</v>
      </c>
      <c r="C74" s="15">
        <f>'Group 6 Remotes'!C6</f>
        <v>34668.92</v>
      </c>
      <c r="D74" s="15">
        <f>'Group 6 Remotes'!D6</f>
        <v>32277.96</v>
      </c>
      <c r="E74" s="15">
        <f>'Group 6 Remotes'!E6</f>
        <v>33147.4</v>
      </c>
      <c r="F74" s="15">
        <f>'Group 6 Remotes'!F6</f>
        <v>34342.879999999997</v>
      </c>
      <c r="G74" s="15">
        <f>'Group 6 Remotes'!G6</f>
        <v>32060.6</v>
      </c>
      <c r="H74" s="15">
        <f>'Group 6 Remotes'!H6</f>
        <v>30430.400000000001</v>
      </c>
      <c r="I74" s="15">
        <f>'Group 6 Remotes'!I6</f>
        <v>27170</v>
      </c>
      <c r="J74" s="15">
        <f>'Group 6 Remotes'!J6</f>
        <v>30756.44</v>
      </c>
      <c r="K74" s="15">
        <f>'Group 6 Remotes'!K6</f>
        <v>29017.56</v>
      </c>
      <c r="L74" s="15">
        <f>'Group 6 Remotes'!L6</f>
        <v>28691.52</v>
      </c>
      <c r="M74" s="15">
        <f>'Group 6 Remotes'!M6</f>
        <v>24670.36</v>
      </c>
      <c r="N74" s="14">
        <f t="shared" si="16"/>
        <v>365382.16</v>
      </c>
    </row>
    <row r="75" spans="1:15" x14ac:dyDescent="0.2">
      <c r="A75" s="4" t="s">
        <v>2</v>
      </c>
      <c r="B75" s="15">
        <f>'Group 6 Remotes'!B7</f>
        <v>142980.88</v>
      </c>
      <c r="C75" s="15">
        <f>'Group 6 Remotes'!C7</f>
        <v>146311.09</v>
      </c>
      <c r="D75" s="15">
        <f>'Group 6 Remotes'!D7</f>
        <v>157927.67999999999</v>
      </c>
      <c r="E75" s="15">
        <f>'Group 6 Remotes'!E7</f>
        <v>130221.97</v>
      </c>
      <c r="F75" s="15">
        <f>'Group 6 Remotes'!F7</f>
        <v>159872.75</v>
      </c>
      <c r="G75" s="15">
        <f>'Group 6 Remotes'!G7</f>
        <v>175152.61</v>
      </c>
      <c r="H75" s="15">
        <f>'Group 6 Remotes'!H7</f>
        <v>151025.10999999999</v>
      </c>
      <c r="I75" s="15">
        <f>'Group 6 Remotes'!I7</f>
        <v>154878.70000000001</v>
      </c>
      <c r="J75" s="15">
        <f>'Group 6 Remotes'!J7</f>
        <v>141707.25</v>
      </c>
      <c r="K75" s="15">
        <f>'Group 6 Remotes'!K7</f>
        <v>143565</v>
      </c>
      <c r="L75" s="15">
        <f>'Group 6 Remotes'!L7</f>
        <v>143811.54</v>
      </c>
      <c r="M75" s="15">
        <f>'Group 6 Remotes'!M7</f>
        <v>145490.4</v>
      </c>
      <c r="N75" s="14">
        <f t="shared" si="16"/>
        <v>1792944.9799999997</v>
      </c>
    </row>
    <row r="76" spans="1:15" x14ac:dyDescent="0.2">
      <c r="A76" s="4" t="s">
        <v>21</v>
      </c>
      <c r="B76" s="15">
        <f>'Group 6 Remotes'!B8</f>
        <v>8427.56</v>
      </c>
      <c r="C76" s="15">
        <f>'Group 6 Remotes'!C8</f>
        <v>19069.14</v>
      </c>
      <c r="D76" s="15">
        <f>'Group 6 Remotes'!D8</f>
        <v>25425.52</v>
      </c>
      <c r="E76" s="15">
        <f>'Group 6 Remotes'!E8</f>
        <v>26068.3</v>
      </c>
      <c r="F76" s="15">
        <f>'Group 6 Remotes'!F8</f>
        <v>34852.959999999999</v>
      </c>
      <c r="G76" s="15">
        <f>'Group 6 Remotes'!G8</f>
        <v>34852.959999999999</v>
      </c>
      <c r="H76" s="15">
        <f>'Group 6 Remotes'!H8</f>
        <v>27425.279999999999</v>
      </c>
      <c r="I76" s="15">
        <f>'Group 6 Remotes'!I8</f>
        <v>23568.6</v>
      </c>
      <c r="J76" s="15">
        <f>'Group 6 Remotes'!J8</f>
        <v>24925.58</v>
      </c>
      <c r="K76" s="15">
        <f>'Group 6 Remotes'!K8</f>
        <v>21640.26</v>
      </c>
      <c r="L76" s="15">
        <f>'Group 6 Remotes'!L8</f>
        <v>19640.5</v>
      </c>
      <c r="M76" s="15">
        <f>'Group 6 Remotes'!M8</f>
        <v>22211.62</v>
      </c>
      <c r="N76" s="14">
        <f t="shared" si="16"/>
        <v>288108.28000000003</v>
      </c>
      <c r="O76" s="11"/>
    </row>
    <row r="77" spans="1:15" x14ac:dyDescent="0.2">
      <c r="A77" s="5" t="s">
        <v>6</v>
      </c>
      <c r="B77" s="14">
        <f t="shared" ref="B77:N77" si="17">SUM(B71:B76)</f>
        <v>542785.56000000006</v>
      </c>
      <c r="C77" s="14">
        <f t="shared" si="17"/>
        <v>620302.4</v>
      </c>
      <c r="D77" s="14">
        <f t="shared" si="17"/>
        <v>626299.60000000009</v>
      </c>
      <c r="E77" s="14">
        <f t="shared" si="17"/>
        <v>560216.97000000009</v>
      </c>
      <c r="F77" s="14">
        <f t="shared" si="17"/>
        <v>675176.40999999992</v>
      </c>
      <c r="G77" s="14">
        <f t="shared" si="17"/>
        <v>695833.1399999999</v>
      </c>
      <c r="H77" s="14">
        <f t="shared" si="17"/>
        <v>629093.09000000008</v>
      </c>
      <c r="I77" s="14">
        <f t="shared" si="17"/>
        <v>652387.88</v>
      </c>
      <c r="J77" s="14">
        <f t="shared" si="17"/>
        <v>630735.57999999996</v>
      </c>
      <c r="K77" s="14">
        <f t="shared" si="17"/>
        <v>645314.56000000006</v>
      </c>
      <c r="L77" s="14">
        <f t="shared" si="17"/>
        <v>630959.55000000005</v>
      </c>
      <c r="M77" s="14">
        <f t="shared" si="17"/>
        <v>633869.81999999995</v>
      </c>
      <c r="N77" s="14">
        <f t="shared" si="17"/>
        <v>7542974.5599999996</v>
      </c>
    </row>
    <row r="78" spans="1:15" x14ac:dyDescent="0.2">
      <c r="A78" s="22" t="s">
        <v>51</v>
      </c>
      <c r="B78" s="90" t="s">
        <v>22</v>
      </c>
      <c r="C78" s="90" t="s">
        <v>23</v>
      </c>
      <c r="D78" s="90" t="s">
        <v>24</v>
      </c>
      <c r="E78" s="90" t="s">
        <v>25</v>
      </c>
      <c r="F78" s="90" t="s">
        <v>26</v>
      </c>
      <c r="G78" s="90" t="s">
        <v>27</v>
      </c>
      <c r="H78" s="90" t="s">
        <v>28</v>
      </c>
      <c r="I78" s="90" t="s">
        <v>29</v>
      </c>
      <c r="J78" s="90" t="s">
        <v>30</v>
      </c>
      <c r="K78" s="90" t="s">
        <v>31</v>
      </c>
      <c r="L78" s="90" t="s">
        <v>32</v>
      </c>
      <c r="M78" s="90" t="s">
        <v>33</v>
      </c>
      <c r="N78" s="90" t="s">
        <v>0</v>
      </c>
    </row>
    <row r="79" spans="1:15" x14ac:dyDescent="0.2">
      <c r="A79" s="7" t="s">
        <v>9</v>
      </c>
      <c r="B79" s="16">
        <f>'Group 6 Remotes'!B19</f>
        <v>827</v>
      </c>
      <c r="C79" s="16">
        <f>'Group 6 Remotes'!C19</f>
        <v>991</v>
      </c>
      <c r="D79" s="16">
        <f>'Group 6 Remotes'!D19</f>
        <v>881</v>
      </c>
      <c r="E79" s="16">
        <f>'Group 6 Remotes'!E19</f>
        <v>835</v>
      </c>
      <c r="F79" s="16">
        <f>'Group 6 Remotes'!F19</f>
        <v>1001</v>
      </c>
      <c r="G79" s="16">
        <f>'Group 6 Remotes'!G19</f>
        <v>1014</v>
      </c>
      <c r="H79" s="16">
        <f>'Group 6 Remotes'!H19</f>
        <v>1016</v>
      </c>
      <c r="I79" s="16">
        <f>'Group 6 Remotes'!I19</f>
        <v>1036</v>
      </c>
      <c r="J79" s="16">
        <f>'Group 6 Remotes'!J19</f>
        <v>1011</v>
      </c>
      <c r="K79" s="16">
        <f>'Group 6 Remotes'!K19</f>
        <v>1072</v>
      </c>
      <c r="L79" s="16">
        <f>'Group 6 Remotes'!L19</f>
        <v>955</v>
      </c>
      <c r="M79" s="16">
        <f>'Group 6 Remotes'!M19</f>
        <v>1069</v>
      </c>
      <c r="N79" s="13">
        <f t="shared" ref="N79:N84" si="18">SUM(B79:M79)</f>
        <v>11708</v>
      </c>
    </row>
    <row r="80" spans="1:15" x14ac:dyDescent="0.2">
      <c r="A80" s="7" t="s">
        <v>10</v>
      </c>
      <c r="B80" s="16">
        <f>'Group 6 Remotes'!B20</f>
        <v>392</v>
      </c>
      <c r="C80" s="16">
        <f>'Group 6 Remotes'!C20</f>
        <v>413</v>
      </c>
      <c r="D80" s="16">
        <f>'Group 6 Remotes'!D20</f>
        <v>377</v>
      </c>
      <c r="E80" s="16">
        <f>'Group 6 Remotes'!E20</f>
        <v>378</v>
      </c>
      <c r="F80" s="16">
        <f>'Group 6 Remotes'!F20</f>
        <v>446</v>
      </c>
      <c r="G80" s="16">
        <f>'Group 6 Remotes'!G20</f>
        <v>463</v>
      </c>
      <c r="H80" s="16">
        <f>'Group 6 Remotes'!H20</f>
        <v>471</v>
      </c>
      <c r="I80" s="16">
        <f>'Group 6 Remotes'!I20</f>
        <v>482</v>
      </c>
      <c r="J80" s="16">
        <f>'Group 6 Remotes'!J20</f>
        <v>452</v>
      </c>
      <c r="K80" s="16">
        <f>'Group 6 Remotes'!K20</f>
        <v>459</v>
      </c>
      <c r="L80" s="16">
        <f>'Group 6 Remotes'!L20</f>
        <v>448</v>
      </c>
      <c r="M80" s="16">
        <f>'Group 6 Remotes'!M20</f>
        <v>496</v>
      </c>
      <c r="N80" s="13">
        <f t="shared" si="18"/>
        <v>5277</v>
      </c>
    </row>
    <row r="81" spans="1:15" x14ac:dyDescent="0.2">
      <c r="A81" s="8" t="s">
        <v>1</v>
      </c>
      <c r="B81" s="16">
        <f>'Group 6 Remotes'!B21</f>
        <v>2081</v>
      </c>
      <c r="C81" s="16">
        <f>'Group 6 Remotes'!C21</f>
        <v>2418</v>
      </c>
      <c r="D81" s="16">
        <f>'Group 6 Remotes'!D21</f>
        <v>2494</v>
      </c>
      <c r="E81" s="16">
        <f>'Group 6 Remotes'!E21</f>
        <v>2165</v>
      </c>
      <c r="F81" s="16">
        <f>'Group 6 Remotes'!F21</f>
        <v>2615</v>
      </c>
      <c r="G81" s="16">
        <f>'Group 6 Remotes'!G21</f>
        <v>2649</v>
      </c>
      <c r="H81" s="16">
        <f>'Group 6 Remotes'!H21</f>
        <v>2329</v>
      </c>
      <c r="I81" s="16">
        <f>'Group 6 Remotes'!I21</f>
        <v>2537</v>
      </c>
      <c r="J81" s="16">
        <f>'Group 6 Remotes'!J21</f>
        <v>2485</v>
      </c>
      <c r="K81" s="16">
        <f>'Group 6 Remotes'!K21</f>
        <v>2566</v>
      </c>
      <c r="L81" s="16">
        <f>'Group 6 Remotes'!L21</f>
        <v>2608</v>
      </c>
      <c r="M81" s="16">
        <f>'Group 6 Remotes'!M21</f>
        <v>2449</v>
      </c>
      <c r="N81" s="13">
        <f t="shared" si="18"/>
        <v>29396</v>
      </c>
    </row>
    <row r="82" spans="1:15" x14ac:dyDescent="0.2">
      <c r="A82" s="8" t="s">
        <v>59</v>
      </c>
      <c r="B82" s="16">
        <f>'Group 6 Remotes'!B22</f>
        <v>259</v>
      </c>
      <c r="C82" s="16">
        <f>'Group 6 Remotes'!C22</f>
        <v>316</v>
      </c>
      <c r="D82" s="16">
        <f>'Group 6 Remotes'!D22</f>
        <v>294</v>
      </c>
      <c r="E82" s="16">
        <f>'Group 6 Remotes'!E22</f>
        <v>302</v>
      </c>
      <c r="F82" s="16">
        <f>'Group 6 Remotes'!F22</f>
        <v>316</v>
      </c>
      <c r="G82" s="16">
        <f>'Group 6 Remotes'!G22</f>
        <v>294</v>
      </c>
      <c r="H82" s="16">
        <f>'Group 6 Remotes'!H22</f>
        <v>280</v>
      </c>
      <c r="I82" s="16">
        <f>'Group 6 Remotes'!I22</f>
        <v>248</v>
      </c>
      <c r="J82" s="16">
        <f>'Group 6 Remotes'!J22</f>
        <v>281</v>
      </c>
      <c r="K82" s="16">
        <f>'Group 6 Remotes'!K22</f>
        <v>267</v>
      </c>
      <c r="L82" s="16">
        <f>'Group 6 Remotes'!L22</f>
        <v>262</v>
      </c>
      <c r="M82" s="16">
        <f>'Group 6 Remotes'!M22</f>
        <v>227</v>
      </c>
      <c r="N82" s="13">
        <f t="shared" si="18"/>
        <v>3346</v>
      </c>
    </row>
    <row r="83" spans="1:15" x14ac:dyDescent="0.2">
      <c r="A83" s="8" t="s">
        <v>2</v>
      </c>
      <c r="B83" s="16">
        <f>'Group 6 Remotes'!B23</f>
        <v>1234</v>
      </c>
      <c r="C83" s="16">
        <f>'Group 6 Remotes'!C23</f>
        <v>1248</v>
      </c>
      <c r="D83" s="16">
        <f>'Group 6 Remotes'!D23</f>
        <v>1346</v>
      </c>
      <c r="E83" s="16">
        <f>'Group 6 Remotes'!E23</f>
        <v>1110</v>
      </c>
      <c r="F83" s="16">
        <f>'Group 6 Remotes'!F23</f>
        <v>1359</v>
      </c>
      <c r="G83" s="16">
        <f>'Group 6 Remotes'!G23</f>
        <v>1491</v>
      </c>
      <c r="H83" s="16">
        <f>'Group 6 Remotes'!H23</f>
        <v>1278</v>
      </c>
      <c r="I83" s="16">
        <f>'Group 6 Remotes'!I23</f>
        <v>1317</v>
      </c>
      <c r="J83" s="16">
        <f>'Group 6 Remotes'!J23</f>
        <v>1202</v>
      </c>
      <c r="K83" s="16">
        <f>'Group 6 Remotes'!K23</f>
        <v>1229</v>
      </c>
      <c r="L83" s="16">
        <f>'Group 6 Remotes'!L23</f>
        <v>1222</v>
      </c>
      <c r="M83" s="16">
        <f>'Group 6 Remotes'!M23</f>
        <v>1234</v>
      </c>
      <c r="N83" s="13">
        <f t="shared" si="18"/>
        <v>15270</v>
      </c>
    </row>
    <row r="84" spans="1:15" x14ac:dyDescent="0.2">
      <c r="A84" s="8" t="s">
        <v>21</v>
      </c>
      <c r="B84" s="16">
        <f>'Group 6 Remotes'!B24</f>
        <v>118</v>
      </c>
      <c r="C84" s="16">
        <f>'Group 6 Remotes'!C24</f>
        <v>267</v>
      </c>
      <c r="D84" s="16">
        <f>'Group 6 Remotes'!D24</f>
        <v>356</v>
      </c>
      <c r="E84" s="16">
        <f>'Group 6 Remotes'!E24</f>
        <v>365</v>
      </c>
      <c r="F84" s="16">
        <f>'Group 6 Remotes'!F24</f>
        <v>484</v>
      </c>
      <c r="G84" s="16">
        <f>'Group 6 Remotes'!G24</f>
        <v>487</v>
      </c>
      <c r="H84" s="16">
        <f>'Group 6 Remotes'!H24</f>
        <v>383</v>
      </c>
      <c r="I84" s="16">
        <f>'Group 6 Remotes'!I24</f>
        <v>329</v>
      </c>
      <c r="J84" s="16">
        <f>'Group 6 Remotes'!J24</f>
        <v>346</v>
      </c>
      <c r="K84" s="16">
        <f>'Group 6 Remotes'!K24</f>
        <v>299</v>
      </c>
      <c r="L84" s="16">
        <f>'Group 6 Remotes'!L24</f>
        <v>274</v>
      </c>
      <c r="M84" s="16">
        <f>'Group 6 Remotes'!M24</f>
        <v>307</v>
      </c>
      <c r="N84" s="13">
        <f t="shared" si="18"/>
        <v>4015</v>
      </c>
    </row>
    <row r="85" spans="1:15" x14ac:dyDescent="0.2">
      <c r="A85" s="9" t="s">
        <v>8</v>
      </c>
      <c r="B85" s="13">
        <f t="shared" ref="B85:N85" si="19">SUM(B79:B84)</f>
        <v>4911</v>
      </c>
      <c r="C85" s="13">
        <f t="shared" si="19"/>
        <v>5653</v>
      </c>
      <c r="D85" s="13">
        <f t="shared" si="19"/>
        <v>5748</v>
      </c>
      <c r="E85" s="13">
        <f t="shared" si="19"/>
        <v>5155</v>
      </c>
      <c r="F85" s="13">
        <f t="shared" si="19"/>
        <v>6221</v>
      </c>
      <c r="G85" s="13">
        <f t="shared" si="19"/>
        <v>6398</v>
      </c>
      <c r="H85" s="13">
        <f t="shared" si="19"/>
        <v>5757</v>
      </c>
      <c r="I85" s="13">
        <f t="shared" si="19"/>
        <v>5949</v>
      </c>
      <c r="J85" s="13">
        <f t="shared" si="19"/>
        <v>5777</v>
      </c>
      <c r="K85" s="13">
        <f t="shared" si="19"/>
        <v>5892</v>
      </c>
      <c r="L85" s="13">
        <f t="shared" si="19"/>
        <v>5769</v>
      </c>
      <c r="M85" s="13">
        <f t="shared" si="19"/>
        <v>5782</v>
      </c>
      <c r="N85" s="13">
        <f t="shared" si="19"/>
        <v>69012</v>
      </c>
    </row>
    <row r="86" spans="1:15" x14ac:dyDescent="0.2">
      <c r="A86" s="27" t="s">
        <v>53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2"/>
    </row>
    <row r="87" spans="1:15" s="2" customFormat="1" x14ac:dyDescent="0.2">
      <c r="A87" s="23" t="s">
        <v>5</v>
      </c>
      <c r="B87" s="90" t="s">
        <v>22</v>
      </c>
      <c r="C87" s="90" t="s">
        <v>23</v>
      </c>
      <c r="D87" s="90" t="s">
        <v>24</v>
      </c>
      <c r="E87" s="90" t="s">
        <v>25</v>
      </c>
      <c r="F87" s="90" t="s">
        <v>26</v>
      </c>
      <c r="G87" s="90" t="s">
        <v>27</v>
      </c>
      <c r="H87" s="90" t="s">
        <v>28</v>
      </c>
      <c r="I87" s="90" t="s">
        <v>29</v>
      </c>
      <c r="J87" s="90" t="s">
        <v>30</v>
      </c>
      <c r="K87" s="90" t="s">
        <v>31</v>
      </c>
      <c r="L87" s="90" t="s">
        <v>32</v>
      </c>
      <c r="M87" s="90" t="s">
        <v>33</v>
      </c>
      <c r="N87" s="90" t="s">
        <v>0</v>
      </c>
    </row>
    <row r="88" spans="1:15" s="2" customFormat="1" x14ac:dyDescent="0.2">
      <c r="A88" s="21" t="s">
        <v>1</v>
      </c>
      <c r="B88" s="95">
        <f>'Group 7 CROS'!B3</f>
        <v>212071.5</v>
      </c>
      <c r="C88" s="95">
        <f>'Group 7 CROS'!C3</f>
        <v>201204</v>
      </c>
      <c r="D88" s="95">
        <f>'Group 7 CROS'!D3</f>
        <v>196236</v>
      </c>
      <c r="E88" s="95">
        <f>'Group 7 CROS'!E3</f>
        <v>181642.5</v>
      </c>
      <c r="F88" s="95">
        <f>'Group 7 CROS'!F3</f>
        <v>200893.5</v>
      </c>
      <c r="G88" s="95">
        <f>'Group 7 CROS'!G3</f>
        <v>193752</v>
      </c>
      <c r="H88" s="95">
        <f>'Group 7 CROS'!H3</f>
        <v>250884</v>
      </c>
      <c r="I88" s="95">
        <f>'Group 7 CROS'!I3</f>
        <v>245605.5</v>
      </c>
      <c r="J88" s="95">
        <f>'Group 7 CROS'!J3</f>
        <v>226354.5</v>
      </c>
      <c r="K88" s="95">
        <f>'Group 7 CROS'!K3</f>
        <v>228217.5</v>
      </c>
      <c r="L88" s="95">
        <f>'Group 7 CROS'!L3</f>
        <v>215487</v>
      </c>
      <c r="M88" s="95">
        <f>'Group 7 CROS'!M3</f>
        <v>228217.5</v>
      </c>
      <c r="N88" s="95">
        <f>SUM(B88:M88)</f>
        <v>2580565.5</v>
      </c>
    </row>
    <row r="89" spans="1:15" x14ac:dyDescent="0.2">
      <c r="A89" s="4" t="s">
        <v>21</v>
      </c>
      <c r="B89" s="95">
        <f>'Group 7 CROS'!B4</f>
        <v>1081.6300000000001</v>
      </c>
      <c r="C89" s="95">
        <f>'Group 7 CROS'!C4</f>
        <v>3539.88</v>
      </c>
      <c r="D89" s="95">
        <f>'Group 7 CROS'!D4</f>
        <v>4031.53</v>
      </c>
      <c r="E89" s="95">
        <f>'Group 7 CROS'!E4</f>
        <v>2654.91</v>
      </c>
      <c r="F89" s="95">
        <f>'Group 7 CROS'!F4</f>
        <v>4228.1899999999996</v>
      </c>
      <c r="G89" s="95">
        <f>'Group 7 CROS'!G4</f>
        <v>2261.59</v>
      </c>
      <c r="H89" s="95">
        <f>'Group 7 CROS'!H4</f>
        <v>3441.55</v>
      </c>
      <c r="I89" s="95">
        <f>'Group 7 CROS'!I4</f>
        <v>2556.58</v>
      </c>
      <c r="J89" s="95">
        <f>'Group 7 CROS'!J4</f>
        <v>2556.58</v>
      </c>
      <c r="K89" s="95">
        <f>'Group 7 CROS'!K4</f>
        <v>1474.95</v>
      </c>
      <c r="L89" s="95">
        <f>'Group 7 CROS'!L4</f>
        <v>1376.62</v>
      </c>
      <c r="M89" s="95">
        <f>'Group 7 CROS'!M4</f>
        <v>2654.91</v>
      </c>
      <c r="N89" s="95">
        <f>SUM(B89:M89)</f>
        <v>31858.920000000002</v>
      </c>
    </row>
    <row r="90" spans="1:15" x14ac:dyDescent="0.2">
      <c r="A90" s="5" t="s">
        <v>6</v>
      </c>
      <c r="B90" s="95">
        <f>'Group 7 CROS'!B5</f>
        <v>213153.13</v>
      </c>
      <c r="C90" s="95">
        <f t="shared" ref="C90:N90" si="20">SUM(C88:C89)</f>
        <v>204743.88</v>
      </c>
      <c r="D90" s="95">
        <f t="shared" si="20"/>
        <v>200267.53</v>
      </c>
      <c r="E90" s="95">
        <f t="shared" si="20"/>
        <v>184297.41</v>
      </c>
      <c r="F90" s="95">
        <f t="shared" si="20"/>
        <v>205121.69</v>
      </c>
      <c r="G90" s="95">
        <f t="shared" si="20"/>
        <v>196013.59</v>
      </c>
      <c r="H90" s="95">
        <f t="shared" si="20"/>
        <v>254325.55</v>
      </c>
      <c r="I90" s="95">
        <f t="shared" si="20"/>
        <v>248162.08</v>
      </c>
      <c r="J90" s="95">
        <f t="shared" si="20"/>
        <v>228911.08</v>
      </c>
      <c r="K90" s="95">
        <f t="shared" si="20"/>
        <v>229692.45</v>
      </c>
      <c r="L90" s="95">
        <f t="shared" si="20"/>
        <v>216863.62</v>
      </c>
      <c r="M90" s="95">
        <f t="shared" si="20"/>
        <v>230872.41</v>
      </c>
      <c r="N90" s="95">
        <f t="shared" si="20"/>
        <v>2612424.42</v>
      </c>
      <c r="O90" s="11"/>
    </row>
    <row r="91" spans="1:15" ht="12" customHeight="1" x14ac:dyDescent="0.2">
      <c r="A91" s="22" t="s">
        <v>51</v>
      </c>
      <c r="B91" s="90" t="s">
        <v>22</v>
      </c>
      <c r="C91" s="90" t="s">
        <v>23</v>
      </c>
      <c r="D91" s="90" t="s">
        <v>24</v>
      </c>
      <c r="E91" s="90" t="s">
        <v>25</v>
      </c>
      <c r="F91" s="90" t="s">
        <v>26</v>
      </c>
      <c r="G91" s="90" t="s">
        <v>27</v>
      </c>
      <c r="H91" s="90" t="s">
        <v>28</v>
      </c>
      <c r="I91" s="90" t="s">
        <v>29</v>
      </c>
      <c r="J91" s="90" t="s">
        <v>30</v>
      </c>
      <c r="K91" s="90" t="s">
        <v>31</v>
      </c>
      <c r="L91" s="90" t="s">
        <v>32</v>
      </c>
      <c r="M91" s="90" t="s">
        <v>33</v>
      </c>
      <c r="N91" s="90" t="s">
        <v>0</v>
      </c>
    </row>
    <row r="92" spans="1:15" x14ac:dyDescent="0.2">
      <c r="A92" s="4" t="s">
        <v>1</v>
      </c>
      <c r="B92" s="96">
        <f>'Group 7 CROS'!B10</f>
        <v>675</v>
      </c>
      <c r="C92" s="96">
        <f>'Group 7 CROS'!C10</f>
        <v>645</v>
      </c>
      <c r="D92" s="96">
        <f>'Group 7 CROS'!D10</f>
        <v>628</v>
      </c>
      <c r="E92" s="96">
        <f>'Group 7 CROS'!E10</f>
        <v>585</v>
      </c>
      <c r="F92" s="96">
        <f>'Group 7 CROS'!F10</f>
        <v>642</v>
      </c>
      <c r="G92" s="96">
        <f>'Group 7 CROS'!G10</f>
        <v>621</v>
      </c>
      <c r="H92" s="96">
        <f>'Group 7 CROS'!H10</f>
        <v>802</v>
      </c>
      <c r="I92" s="96">
        <f>'Group 7 CROS'!I10</f>
        <v>789</v>
      </c>
      <c r="J92" s="96">
        <f>'Group 7 CROS'!J10</f>
        <v>725</v>
      </c>
      <c r="K92" s="96">
        <f>'Group 7 CROS'!K10</f>
        <v>735</v>
      </c>
      <c r="L92" s="96">
        <f>'Group 7 CROS'!L10</f>
        <v>691</v>
      </c>
      <c r="M92" s="96">
        <f>'Group 7 CROS'!M10</f>
        <v>731</v>
      </c>
      <c r="N92" s="96">
        <f>SUM(B92:M92)</f>
        <v>8269</v>
      </c>
    </row>
    <row r="93" spans="1:15" x14ac:dyDescent="0.2">
      <c r="A93" s="4" t="s">
        <v>21</v>
      </c>
      <c r="B93" s="96">
        <f>'Group 7 CROS'!B11</f>
        <v>11</v>
      </c>
      <c r="C93" s="96">
        <f>'Group 7 CROS'!C11</f>
        <v>36</v>
      </c>
      <c r="D93" s="96">
        <f>'Group 7 CROS'!D11</f>
        <v>41</v>
      </c>
      <c r="E93" s="96">
        <f>'Group 7 CROS'!E11</f>
        <v>27</v>
      </c>
      <c r="F93" s="96">
        <f>'Group 7 CROS'!F11</f>
        <v>43</v>
      </c>
      <c r="G93" s="96">
        <f>'Group 7 CROS'!G11</f>
        <v>22</v>
      </c>
      <c r="H93" s="96">
        <f>'Group 7 CROS'!H11</f>
        <v>34</v>
      </c>
      <c r="I93" s="96">
        <f>'Group 7 CROS'!I11</f>
        <v>26</v>
      </c>
      <c r="J93" s="96">
        <f>'Group 7 CROS'!J11</f>
        <v>26</v>
      </c>
      <c r="K93" s="96">
        <f>'Group 7 CROS'!K11</f>
        <v>15</v>
      </c>
      <c r="L93" s="96">
        <f>'Group 7 CROS'!L11</f>
        <v>14</v>
      </c>
      <c r="M93" s="96">
        <f>'Group 7 CROS'!M11</f>
        <v>27</v>
      </c>
      <c r="N93" s="96">
        <f>SUM(B93:M93)</f>
        <v>322</v>
      </c>
    </row>
    <row r="94" spans="1:15" x14ac:dyDescent="0.2">
      <c r="A94" s="5" t="s">
        <v>12</v>
      </c>
      <c r="B94" s="96">
        <f t="shared" ref="B94:N94" si="21">SUM(B92:B93)</f>
        <v>686</v>
      </c>
      <c r="C94" s="96">
        <f t="shared" si="21"/>
        <v>681</v>
      </c>
      <c r="D94" s="96">
        <f t="shared" si="21"/>
        <v>669</v>
      </c>
      <c r="E94" s="96">
        <f t="shared" si="21"/>
        <v>612</v>
      </c>
      <c r="F94" s="96">
        <f t="shared" si="21"/>
        <v>685</v>
      </c>
      <c r="G94" s="96">
        <f t="shared" si="21"/>
        <v>643</v>
      </c>
      <c r="H94" s="96">
        <f t="shared" si="21"/>
        <v>836</v>
      </c>
      <c r="I94" s="96">
        <f t="shared" si="21"/>
        <v>815</v>
      </c>
      <c r="J94" s="96">
        <f t="shared" si="21"/>
        <v>751</v>
      </c>
      <c r="K94" s="96">
        <f t="shared" si="21"/>
        <v>750</v>
      </c>
      <c r="L94" s="96">
        <f t="shared" si="21"/>
        <v>705</v>
      </c>
      <c r="M94" s="96">
        <f t="shared" si="21"/>
        <v>758</v>
      </c>
      <c r="N94" s="96">
        <f t="shared" si="21"/>
        <v>8591</v>
      </c>
    </row>
    <row r="95" spans="1:15" x14ac:dyDescent="0.2">
      <c r="A95" s="27" t="s">
        <v>57</v>
      </c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2"/>
    </row>
    <row r="96" spans="1:15" x14ac:dyDescent="0.2">
      <c r="A96" s="23" t="s">
        <v>5</v>
      </c>
      <c r="B96" s="90" t="s">
        <v>22</v>
      </c>
      <c r="C96" s="90" t="s">
        <v>23</v>
      </c>
      <c r="D96" s="90" t="s">
        <v>24</v>
      </c>
      <c r="E96" s="90" t="s">
        <v>25</v>
      </c>
      <c r="F96" s="90" t="s">
        <v>26</v>
      </c>
      <c r="G96" s="90" t="s">
        <v>27</v>
      </c>
      <c r="H96" s="90" t="s">
        <v>28</v>
      </c>
      <c r="I96" s="90" t="s">
        <v>29</v>
      </c>
      <c r="J96" s="90" t="s">
        <v>30</v>
      </c>
      <c r="K96" s="90" t="s">
        <v>31</v>
      </c>
      <c r="L96" s="90" t="s">
        <v>32</v>
      </c>
      <c r="M96" s="90" t="s">
        <v>33</v>
      </c>
      <c r="N96" s="90" t="s">
        <v>0</v>
      </c>
    </row>
    <row r="97" spans="1:14" x14ac:dyDescent="0.2">
      <c r="A97" s="4" t="s">
        <v>9</v>
      </c>
      <c r="B97" s="97">
        <f t="shared" ref="B97:M97" si="22">B3+B20+B37+B54+B71</f>
        <v>2723606.6599999997</v>
      </c>
      <c r="C97" s="15">
        <f t="shared" si="22"/>
        <v>2882270.93</v>
      </c>
      <c r="D97" s="15">
        <f t="shared" si="22"/>
        <v>2766162.99</v>
      </c>
      <c r="E97" s="15">
        <f t="shared" si="22"/>
        <v>2767952.49</v>
      </c>
      <c r="F97" s="15">
        <f t="shared" si="22"/>
        <v>3269457.48</v>
      </c>
      <c r="G97" s="15">
        <f t="shared" si="22"/>
        <v>3255530.5899999994</v>
      </c>
      <c r="H97" s="15">
        <f t="shared" si="22"/>
        <v>4120966.93</v>
      </c>
      <c r="I97" s="15">
        <f t="shared" si="22"/>
        <v>4394794.7600000007</v>
      </c>
      <c r="J97" s="15">
        <f t="shared" si="22"/>
        <v>4295800.3900000006</v>
      </c>
      <c r="K97" s="15">
        <f t="shared" si="22"/>
        <v>4482560.78</v>
      </c>
      <c r="L97" s="15">
        <f t="shared" si="22"/>
        <v>4677838.99</v>
      </c>
      <c r="M97" s="15">
        <f t="shared" si="22"/>
        <v>4846458.6399999997</v>
      </c>
      <c r="N97" s="15">
        <f>SUM(B97:M97)</f>
        <v>44483401.630000003</v>
      </c>
    </row>
    <row r="98" spans="1:14" x14ac:dyDescent="0.2">
      <c r="A98" s="4" t="s">
        <v>10</v>
      </c>
      <c r="B98" s="15">
        <f t="shared" ref="B98:M98" si="23">B4+B21+B38+B55+B72</f>
        <v>1864597.99</v>
      </c>
      <c r="C98" s="15">
        <f t="shared" si="23"/>
        <v>2025774.25</v>
      </c>
      <c r="D98" s="15">
        <f t="shared" si="23"/>
        <v>1901773.87</v>
      </c>
      <c r="E98" s="15">
        <f t="shared" si="23"/>
        <v>1778507.04</v>
      </c>
      <c r="F98" s="15">
        <f t="shared" si="23"/>
        <v>1996965.91</v>
      </c>
      <c r="G98" s="15">
        <f t="shared" si="23"/>
        <v>1978583.97</v>
      </c>
      <c r="H98" s="15">
        <f t="shared" si="23"/>
        <v>1918151.51</v>
      </c>
      <c r="I98" s="15">
        <f t="shared" si="23"/>
        <v>2012913.38</v>
      </c>
      <c r="J98" s="15">
        <f t="shared" si="23"/>
        <v>1839431.3699999999</v>
      </c>
      <c r="K98" s="15">
        <f t="shared" si="23"/>
        <v>1874649.84</v>
      </c>
      <c r="L98" s="15">
        <f t="shared" si="23"/>
        <v>1906746.38</v>
      </c>
      <c r="M98" s="15">
        <f t="shared" si="23"/>
        <v>1959994.9100000001</v>
      </c>
      <c r="N98" s="15">
        <f t="shared" ref="N98:N102" si="24">SUM(B98:M98)</f>
        <v>23058090.420000002</v>
      </c>
    </row>
    <row r="99" spans="1:14" x14ac:dyDescent="0.2">
      <c r="A99" s="4" t="s">
        <v>1</v>
      </c>
      <c r="B99" s="15">
        <f t="shared" ref="B99:M99" si="25">B5+B22+B39+B56+B73+B88</f>
        <v>9284580.3200000003</v>
      </c>
      <c r="C99" s="15">
        <f t="shared" si="25"/>
        <v>10001828.82</v>
      </c>
      <c r="D99" s="15">
        <f t="shared" si="25"/>
        <v>10215516.309999999</v>
      </c>
      <c r="E99" s="15">
        <f t="shared" si="25"/>
        <v>9501931.4100000001</v>
      </c>
      <c r="F99" s="15">
        <f t="shared" si="25"/>
        <v>11274813.92</v>
      </c>
      <c r="G99" s="15">
        <f t="shared" si="25"/>
        <v>11375128.42</v>
      </c>
      <c r="H99" s="15">
        <f t="shared" si="25"/>
        <v>10469167.699999999</v>
      </c>
      <c r="I99" s="15">
        <f t="shared" si="25"/>
        <v>11502544.330000002</v>
      </c>
      <c r="J99" s="15">
        <f t="shared" si="25"/>
        <v>10670626.52</v>
      </c>
      <c r="K99" s="15">
        <f t="shared" si="25"/>
        <v>11090612.690000001</v>
      </c>
      <c r="L99" s="15">
        <f t="shared" si="25"/>
        <v>10984093.77</v>
      </c>
      <c r="M99" s="15">
        <f t="shared" si="25"/>
        <v>10484263.57</v>
      </c>
      <c r="N99" s="15">
        <f t="shared" si="24"/>
        <v>126855107.78</v>
      </c>
    </row>
    <row r="100" spans="1:14" x14ac:dyDescent="0.2">
      <c r="A100" s="4" t="s">
        <v>59</v>
      </c>
      <c r="B100" s="97">
        <f t="shared" ref="B100:M100" si="26">B6+B23+B40+B57+B74</f>
        <v>2449537.4699999997</v>
      </c>
      <c r="C100" s="15">
        <f t="shared" si="26"/>
        <v>2802970.8899999997</v>
      </c>
      <c r="D100" s="15">
        <f t="shared" si="26"/>
        <v>2740561.89</v>
      </c>
      <c r="E100" s="15">
        <f t="shared" si="26"/>
        <v>2451525.9099999997</v>
      </c>
      <c r="F100" s="15">
        <f t="shared" si="26"/>
        <v>2834922.1</v>
      </c>
      <c r="G100" s="15">
        <f t="shared" si="26"/>
        <v>2824276.87</v>
      </c>
      <c r="H100" s="15">
        <f t="shared" si="26"/>
        <v>2611471.86</v>
      </c>
      <c r="I100" s="15">
        <f t="shared" si="26"/>
        <v>2808716.1199999996</v>
      </c>
      <c r="J100" s="15">
        <f t="shared" si="26"/>
        <v>2738184.87</v>
      </c>
      <c r="K100" s="15">
        <f t="shared" si="26"/>
        <v>2552573.9000000004</v>
      </c>
      <c r="L100" s="15">
        <f t="shared" si="26"/>
        <v>2529811.2199999997</v>
      </c>
      <c r="M100" s="15">
        <f t="shared" si="26"/>
        <v>2450744.85</v>
      </c>
      <c r="N100" s="15">
        <f t="shared" si="24"/>
        <v>31795297.950000003</v>
      </c>
    </row>
    <row r="101" spans="1:14" x14ac:dyDescent="0.2">
      <c r="A101" s="4" t="s">
        <v>2</v>
      </c>
      <c r="B101" s="97">
        <f t="shared" ref="B101:M101" si="27">B7+B24+B41+B58+B75</f>
        <v>5614430</v>
      </c>
      <c r="C101" s="15">
        <f t="shared" si="27"/>
        <v>5612134.6199999992</v>
      </c>
      <c r="D101" s="15">
        <f t="shared" si="27"/>
        <v>5638107.9399999995</v>
      </c>
      <c r="E101" s="15">
        <f t="shared" si="27"/>
        <v>5225747.08</v>
      </c>
      <c r="F101" s="15">
        <f t="shared" si="27"/>
        <v>6106445.0300000003</v>
      </c>
      <c r="G101" s="15">
        <f t="shared" si="27"/>
        <v>6323480.9700000007</v>
      </c>
      <c r="H101" s="15">
        <f t="shared" si="27"/>
        <v>5320684.2700000005</v>
      </c>
      <c r="I101" s="15">
        <f t="shared" si="27"/>
        <v>5624383.4699999997</v>
      </c>
      <c r="J101" s="15">
        <f t="shared" si="27"/>
        <v>5242179.4000000004</v>
      </c>
      <c r="K101" s="15">
        <f t="shared" si="27"/>
        <v>5390150.7999999998</v>
      </c>
      <c r="L101" s="15">
        <f t="shared" si="27"/>
        <v>5277575.1399999997</v>
      </c>
      <c r="M101" s="15">
        <f t="shared" si="27"/>
        <v>5149260.5460000001</v>
      </c>
      <c r="N101" s="15">
        <f t="shared" si="24"/>
        <v>66524579.266000003</v>
      </c>
    </row>
    <row r="102" spans="1:14" x14ac:dyDescent="0.2">
      <c r="A102" s="4" t="s">
        <v>21</v>
      </c>
      <c r="B102" s="15">
        <f t="shared" ref="B102:M102" si="28">B8+B25+B42+B59+B76+B89</f>
        <v>182510.43</v>
      </c>
      <c r="C102" s="15">
        <f t="shared" si="28"/>
        <v>443451.51</v>
      </c>
      <c r="D102" s="15">
        <f t="shared" si="28"/>
        <v>593191.48</v>
      </c>
      <c r="E102" s="15">
        <f t="shared" si="28"/>
        <v>569231.03000000014</v>
      </c>
      <c r="F102" s="15">
        <f t="shared" si="28"/>
        <v>665826.5199999999</v>
      </c>
      <c r="G102" s="15">
        <f t="shared" si="28"/>
        <v>693776.77999999991</v>
      </c>
      <c r="H102" s="15">
        <f t="shared" si="28"/>
        <v>565661.64000000013</v>
      </c>
      <c r="I102" s="15">
        <f t="shared" si="28"/>
        <v>496358.35000000003</v>
      </c>
      <c r="J102" s="15">
        <f t="shared" si="28"/>
        <v>508371.77</v>
      </c>
      <c r="K102" s="15">
        <f t="shared" si="28"/>
        <v>452757.48000000004</v>
      </c>
      <c r="L102" s="15">
        <f t="shared" si="28"/>
        <v>380910.26</v>
      </c>
      <c r="M102" s="15">
        <f t="shared" si="28"/>
        <v>445000.93</v>
      </c>
      <c r="N102" s="15">
        <f t="shared" si="24"/>
        <v>5997048.1799999997</v>
      </c>
    </row>
    <row r="103" spans="1:14" x14ac:dyDescent="0.2">
      <c r="A103" s="5" t="s">
        <v>6</v>
      </c>
      <c r="B103" s="15">
        <f>SUM(B97:B102)</f>
        <v>22119262.869999997</v>
      </c>
      <c r="C103" s="15">
        <f t="shared" ref="C103:M103" si="29">SUM(C97:C102)</f>
        <v>23768431.02</v>
      </c>
      <c r="D103" s="15">
        <f t="shared" si="29"/>
        <v>23855314.48</v>
      </c>
      <c r="E103" s="15">
        <f t="shared" si="29"/>
        <v>22294894.960000001</v>
      </c>
      <c r="F103" s="15">
        <f t="shared" si="29"/>
        <v>26148430.960000001</v>
      </c>
      <c r="G103" s="15">
        <f t="shared" si="29"/>
        <v>26450777.600000001</v>
      </c>
      <c r="H103" s="15">
        <f t="shared" si="29"/>
        <v>25006103.91</v>
      </c>
      <c r="I103" s="15">
        <f t="shared" si="29"/>
        <v>26839710.410000004</v>
      </c>
      <c r="J103" s="15">
        <f t="shared" si="29"/>
        <v>25294594.320000004</v>
      </c>
      <c r="K103" s="15">
        <f t="shared" si="29"/>
        <v>25843305.490000002</v>
      </c>
      <c r="L103" s="15">
        <f t="shared" si="29"/>
        <v>25756975.760000002</v>
      </c>
      <c r="M103" s="15">
        <f t="shared" si="29"/>
        <v>25335723.446000002</v>
      </c>
      <c r="N103" s="15">
        <f>SUM(B103:M103)</f>
        <v>298713525.22600001</v>
      </c>
    </row>
    <row r="104" spans="1:14" x14ac:dyDescent="0.2">
      <c r="A104" s="10" t="s">
        <v>7</v>
      </c>
      <c r="B104" s="90" t="s">
        <v>22</v>
      </c>
      <c r="C104" s="90" t="s">
        <v>23</v>
      </c>
      <c r="D104" s="90" t="s">
        <v>24</v>
      </c>
      <c r="E104" s="90" t="s">
        <v>25</v>
      </c>
      <c r="F104" s="90" t="s">
        <v>26</v>
      </c>
      <c r="G104" s="90" t="s">
        <v>27</v>
      </c>
      <c r="H104" s="90" t="s">
        <v>28</v>
      </c>
      <c r="I104" s="90" t="s">
        <v>29</v>
      </c>
      <c r="J104" s="90" t="s">
        <v>30</v>
      </c>
      <c r="K104" s="90" t="s">
        <v>31</v>
      </c>
      <c r="L104" s="90" t="s">
        <v>32</v>
      </c>
      <c r="M104" s="90" t="s">
        <v>33</v>
      </c>
      <c r="N104" s="90" t="s">
        <v>0</v>
      </c>
    </row>
    <row r="105" spans="1:14" x14ac:dyDescent="0.2">
      <c r="A105" s="4" t="s">
        <v>9</v>
      </c>
      <c r="B105" s="98">
        <f t="shared" ref="B105:N105" si="30">B97/B103</f>
        <v>0.12313279497636351</v>
      </c>
      <c r="C105" s="98">
        <f t="shared" si="30"/>
        <v>0.12126466940854055</v>
      </c>
      <c r="D105" s="98">
        <f t="shared" si="30"/>
        <v>0.11595583836545592</v>
      </c>
      <c r="E105" s="98">
        <f t="shared" si="30"/>
        <v>0.12415185157705717</v>
      </c>
      <c r="F105" s="98">
        <f t="shared" si="30"/>
        <v>0.12503455694918683</v>
      </c>
      <c r="G105" s="98">
        <f t="shared" si="30"/>
        <v>0.12307882358815793</v>
      </c>
      <c r="H105" s="98">
        <f t="shared" si="30"/>
        <v>0.16479844060601603</v>
      </c>
      <c r="I105" s="98">
        <f t="shared" si="30"/>
        <v>0.16374225700894959</v>
      </c>
      <c r="J105" s="98">
        <f t="shared" si="30"/>
        <v>0.16983076841060007</v>
      </c>
      <c r="K105" s="98">
        <f t="shared" si="30"/>
        <v>0.17345152622734406</v>
      </c>
      <c r="L105" s="98">
        <f t="shared" si="30"/>
        <v>0.18161445014303962</v>
      </c>
      <c r="M105" s="98">
        <f t="shared" si="30"/>
        <v>0.19128953038699029</v>
      </c>
      <c r="N105" s="98">
        <f t="shared" si="30"/>
        <v>0.14891659691788262</v>
      </c>
    </row>
    <row r="106" spans="1:14" x14ac:dyDescent="0.2">
      <c r="A106" s="4" t="s">
        <v>10</v>
      </c>
      <c r="B106" s="98">
        <f t="shared" ref="B106:N106" si="31">B98/B103</f>
        <v>8.4297474149960236E-2</v>
      </c>
      <c r="C106" s="98">
        <f t="shared" si="31"/>
        <v>8.5229616052292539E-2</v>
      </c>
      <c r="D106" s="98">
        <f t="shared" si="31"/>
        <v>7.9721182112037284E-2</v>
      </c>
      <c r="E106" s="98">
        <f t="shared" si="31"/>
        <v>7.9771940760020518E-2</v>
      </c>
      <c r="F106" s="98">
        <f t="shared" si="31"/>
        <v>7.6370391518130298E-2</v>
      </c>
      <c r="G106" s="98">
        <f t="shared" si="31"/>
        <v>7.4802487848221133E-2</v>
      </c>
      <c r="H106" s="98">
        <f t="shared" si="31"/>
        <v>7.6707331814010682E-2</v>
      </c>
      <c r="I106" s="98">
        <f t="shared" si="31"/>
        <v>7.4997581913179803E-2</v>
      </c>
      <c r="J106" s="98">
        <f t="shared" si="31"/>
        <v>7.2720334895649733E-2</v>
      </c>
      <c r="K106" s="98">
        <f t="shared" si="31"/>
        <v>7.2539089116343533E-2</v>
      </c>
      <c r="L106" s="98">
        <f t="shared" si="31"/>
        <v>7.4028348582799608E-2</v>
      </c>
      <c r="M106" s="98">
        <f t="shared" si="31"/>
        <v>7.7360921395336887E-2</v>
      </c>
      <c r="N106" s="98">
        <f t="shared" si="31"/>
        <v>7.7191317007004503E-2</v>
      </c>
    </row>
    <row r="107" spans="1:14" x14ac:dyDescent="0.2">
      <c r="A107" s="4" t="s">
        <v>1</v>
      </c>
      <c r="B107" s="98">
        <f t="shared" ref="B107:N107" si="32">B99/B103</f>
        <v>0.41975089199706234</v>
      </c>
      <c r="C107" s="98">
        <f t="shared" si="32"/>
        <v>0.4208030732690744</v>
      </c>
      <c r="D107" s="98">
        <f t="shared" si="32"/>
        <v>0.42822811321831705</v>
      </c>
      <c r="E107" s="98">
        <f t="shared" si="32"/>
        <v>0.42619314542848152</v>
      </c>
      <c r="F107" s="98">
        <f t="shared" si="32"/>
        <v>0.43118510388816078</v>
      </c>
      <c r="G107" s="98">
        <f t="shared" si="32"/>
        <v>0.43004892302296621</v>
      </c>
      <c r="H107" s="98">
        <f t="shared" si="32"/>
        <v>0.41866448838570786</v>
      </c>
      <c r="I107" s="98">
        <f t="shared" si="32"/>
        <v>0.42856439783770378</v>
      </c>
      <c r="J107" s="98">
        <f t="shared" si="32"/>
        <v>0.42185402877020711</v>
      </c>
      <c r="K107" s="98">
        <f t="shared" si="32"/>
        <v>0.42914838019817103</v>
      </c>
      <c r="L107" s="98">
        <f t="shared" si="32"/>
        <v>0.42645122130595969</v>
      </c>
      <c r="M107" s="98">
        <f t="shared" si="32"/>
        <v>0.41381346746801712</v>
      </c>
      <c r="N107" s="98">
        <f t="shared" si="32"/>
        <v>0.42467145631930875</v>
      </c>
    </row>
    <row r="108" spans="1:14" x14ac:dyDescent="0.2">
      <c r="A108" s="4" t="s">
        <v>59</v>
      </c>
      <c r="B108" s="98">
        <f t="shared" ref="B108:N108" si="33">B100/B103</f>
        <v>0.11074227402587941</v>
      </c>
      <c r="C108" s="98">
        <f t="shared" si="33"/>
        <v>0.11792830951447462</v>
      </c>
      <c r="D108" s="98">
        <f t="shared" si="33"/>
        <v>0.11488265611831079</v>
      </c>
      <c r="E108" s="98">
        <f t="shared" si="33"/>
        <v>0.10995906975109604</v>
      </c>
      <c r="F108" s="98">
        <f t="shared" si="33"/>
        <v>0.10841652810207469</v>
      </c>
      <c r="G108" s="98">
        <f t="shared" si="33"/>
        <v>0.10677481443872561</v>
      </c>
      <c r="H108" s="98">
        <f t="shared" si="33"/>
        <v>0.10443337632279717</v>
      </c>
      <c r="I108" s="98">
        <f t="shared" si="33"/>
        <v>0.10464778036329041</v>
      </c>
      <c r="J108" s="98">
        <f t="shared" si="33"/>
        <v>0.1082517804144012</v>
      </c>
      <c r="K108" s="98">
        <f t="shared" si="33"/>
        <v>9.877118470730116E-2</v>
      </c>
      <c r="L108" s="98">
        <f t="shared" si="33"/>
        <v>9.8218488209657714E-2</v>
      </c>
      <c r="M108" s="98">
        <f t="shared" si="33"/>
        <v>9.6730802071764918E-2</v>
      </c>
      <c r="N108" s="98">
        <f t="shared" si="33"/>
        <v>0.10644077105629679</v>
      </c>
    </row>
    <row r="109" spans="1:14" x14ac:dyDescent="0.2">
      <c r="A109" s="4" t="s">
        <v>2</v>
      </c>
      <c r="B109" s="98">
        <f t="shared" ref="B109:N109" si="34">B101/B103</f>
        <v>0.2538253662880765</v>
      </c>
      <c r="C109" s="98">
        <f t="shared" si="34"/>
        <v>0.23611716798966056</v>
      </c>
      <c r="D109" s="98">
        <f t="shared" si="34"/>
        <v>0.23634599094163772</v>
      </c>
      <c r="E109" s="98">
        <f t="shared" si="34"/>
        <v>0.23439209242186085</v>
      </c>
      <c r="F109" s="98">
        <f t="shared" si="34"/>
        <v>0.23353007449438182</v>
      </c>
      <c r="G109" s="98">
        <f t="shared" si="34"/>
        <v>0.23906597626831205</v>
      </c>
      <c r="H109" s="98">
        <f t="shared" si="34"/>
        <v>0.21277542031936636</v>
      </c>
      <c r="I109" s="98">
        <f t="shared" si="34"/>
        <v>0.20955455122587513</v>
      </c>
      <c r="J109" s="98">
        <f t="shared" si="34"/>
        <v>0.20724504744695979</v>
      </c>
      <c r="K109" s="98">
        <f t="shared" si="34"/>
        <v>0.20857048654575958</v>
      </c>
      <c r="L109" s="98">
        <f t="shared" si="34"/>
        <v>0.20489886658960771</v>
      </c>
      <c r="M109" s="98">
        <f t="shared" si="34"/>
        <v>0.20324110961248135</v>
      </c>
      <c r="N109" s="98">
        <f t="shared" si="34"/>
        <v>0.22270360612452678</v>
      </c>
    </row>
    <row r="110" spans="1:14" ht="10.8" thickBot="1" x14ac:dyDescent="0.25">
      <c r="A110" s="18" t="s">
        <v>21</v>
      </c>
      <c r="B110" s="99">
        <f t="shared" ref="B110:N110" si="35">B102/B103</f>
        <v>8.2511985626580707E-3</v>
      </c>
      <c r="C110" s="99">
        <f t="shared" si="35"/>
        <v>1.8657163765957323E-2</v>
      </c>
      <c r="D110" s="99">
        <f t="shared" si="35"/>
        <v>2.4866219244241126E-2</v>
      </c>
      <c r="E110" s="99">
        <f t="shared" si="35"/>
        <v>2.5531900061483856E-2</v>
      </c>
      <c r="F110" s="99">
        <f t="shared" si="35"/>
        <v>2.546334504806555E-2</v>
      </c>
      <c r="G110" s="99">
        <f t="shared" si="35"/>
        <v>2.6228974833616987E-2</v>
      </c>
      <c r="H110" s="99">
        <f t="shared" si="35"/>
        <v>2.2620942552101876E-2</v>
      </c>
      <c r="I110" s="99">
        <f t="shared" si="35"/>
        <v>1.8493431651001185E-2</v>
      </c>
      <c r="J110" s="99">
        <f t="shared" si="35"/>
        <v>2.0098040062181948E-2</v>
      </c>
      <c r="K110" s="99">
        <f t="shared" si="35"/>
        <v>1.7519333205080648E-2</v>
      </c>
      <c r="L110" s="99">
        <f t="shared" si="35"/>
        <v>1.4788625168935593E-2</v>
      </c>
      <c r="M110" s="99">
        <f t="shared" si="35"/>
        <v>1.7564169065409366E-2</v>
      </c>
      <c r="N110" s="99">
        <f t="shared" si="35"/>
        <v>2.0076252574980549E-2</v>
      </c>
    </row>
    <row r="111" spans="1:14" ht="10.8" thickBot="1" x14ac:dyDescent="0.25">
      <c r="A111" s="20" t="s">
        <v>18</v>
      </c>
      <c r="B111" s="100">
        <f t="shared" ref="B111:N111" si="36">SUM(B105:B110)</f>
        <v>1</v>
      </c>
      <c r="C111" s="100">
        <f t="shared" si="36"/>
        <v>1</v>
      </c>
      <c r="D111" s="100">
        <f t="shared" si="36"/>
        <v>0.99999999999999989</v>
      </c>
      <c r="E111" s="100">
        <f t="shared" si="36"/>
        <v>1</v>
      </c>
      <c r="F111" s="100">
        <f t="shared" si="36"/>
        <v>1</v>
      </c>
      <c r="G111" s="100">
        <f t="shared" si="36"/>
        <v>0.99999999999999989</v>
      </c>
      <c r="H111" s="100">
        <f t="shared" si="36"/>
        <v>1</v>
      </c>
      <c r="I111" s="100">
        <f t="shared" si="36"/>
        <v>0.99999999999999989</v>
      </c>
      <c r="J111" s="100">
        <f t="shared" si="36"/>
        <v>0.99999999999999989</v>
      </c>
      <c r="K111" s="100">
        <f t="shared" si="36"/>
        <v>1</v>
      </c>
      <c r="L111" s="100">
        <f t="shared" si="36"/>
        <v>0.99999999999999989</v>
      </c>
      <c r="M111" s="100">
        <f t="shared" si="36"/>
        <v>0.99999999999999989</v>
      </c>
      <c r="N111" s="100">
        <f t="shared" si="36"/>
        <v>1</v>
      </c>
    </row>
    <row r="112" spans="1:14" x14ac:dyDescent="0.2">
      <c r="A112" s="22" t="s">
        <v>51</v>
      </c>
      <c r="B112" s="90" t="s">
        <v>22</v>
      </c>
      <c r="C112" s="90" t="s">
        <v>23</v>
      </c>
      <c r="D112" s="90" t="s">
        <v>24</v>
      </c>
      <c r="E112" s="90" t="s">
        <v>25</v>
      </c>
      <c r="F112" s="90" t="s">
        <v>26</v>
      </c>
      <c r="G112" s="90" t="s">
        <v>27</v>
      </c>
      <c r="H112" s="90" t="s">
        <v>28</v>
      </c>
      <c r="I112" s="90" t="s">
        <v>29</v>
      </c>
      <c r="J112" s="90" t="s">
        <v>30</v>
      </c>
      <c r="K112" s="90" t="s">
        <v>31</v>
      </c>
      <c r="L112" s="90" t="s">
        <v>32</v>
      </c>
      <c r="M112" s="90" t="s">
        <v>33</v>
      </c>
      <c r="N112" s="90" t="s">
        <v>0</v>
      </c>
    </row>
    <row r="113" spans="1:14" x14ac:dyDescent="0.2">
      <c r="A113" s="4" t="s">
        <v>9</v>
      </c>
      <c r="B113" s="101">
        <f t="shared" ref="B113:M113" si="37">B11+B28+B45+B62+B79</f>
        <v>9337</v>
      </c>
      <c r="C113" s="16">
        <f t="shared" si="37"/>
        <v>10010</v>
      </c>
      <c r="D113" s="16">
        <f t="shared" si="37"/>
        <v>9571</v>
      </c>
      <c r="E113" s="16">
        <f t="shared" si="37"/>
        <v>9558</v>
      </c>
      <c r="F113" s="16">
        <f t="shared" si="37"/>
        <v>11298</v>
      </c>
      <c r="G113" s="16">
        <f t="shared" si="37"/>
        <v>11278</v>
      </c>
      <c r="H113" s="16">
        <f t="shared" si="37"/>
        <v>13937</v>
      </c>
      <c r="I113" s="16">
        <f t="shared" si="37"/>
        <v>14942</v>
      </c>
      <c r="J113" s="16">
        <f t="shared" si="37"/>
        <v>14543</v>
      </c>
      <c r="K113" s="16">
        <f t="shared" si="37"/>
        <v>15220</v>
      </c>
      <c r="L113" s="16">
        <f t="shared" si="37"/>
        <v>15774</v>
      </c>
      <c r="M113" s="16">
        <f t="shared" si="37"/>
        <v>16362</v>
      </c>
      <c r="N113" s="16">
        <f t="shared" ref="N113:N118" si="38">SUM(B113:M113)</f>
        <v>151830</v>
      </c>
    </row>
    <row r="114" spans="1:14" x14ac:dyDescent="0.2">
      <c r="A114" s="4" t="s">
        <v>10</v>
      </c>
      <c r="B114" s="16">
        <f t="shared" ref="B114:M114" si="39">B12+B29+B46+B63+B80</f>
        <v>6681</v>
      </c>
      <c r="C114" s="16">
        <f t="shared" si="39"/>
        <v>7256</v>
      </c>
      <c r="D114" s="16">
        <f t="shared" si="39"/>
        <v>6861</v>
      </c>
      <c r="E114" s="16">
        <f t="shared" si="39"/>
        <v>6452</v>
      </c>
      <c r="F114" s="16">
        <f t="shared" si="39"/>
        <v>7214</v>
      </c>
      <c r="G114" s="16">
        <f t="shared" si="39"/>
        <v>7217</v>
      </c>
      <c r="H114" s="16">
        <f t="shared" si="39"/>
        <v>6963</v>
      </c>
      <c r="I114" s="16">
        <f t="shared" si="39"/>
        <v>7302</v>
      </c>
      <c r="J114" s="16">
        <f t="shared" si="39"/>
        <v>6612</v>
      </c>
      <c r="K114" s="16">
        <f t="shared" si="39"/>
        <v>6865</v>
      </c>
      <c r="L114" s="16">
        <f t="shared" si="39"/>
        <v>6917</v>
      </c>
      <c r="M114" s="16">
        <f t="shared" si="39"/>
        <v>7149</v>
      </c>
      <c r="N114" s="16">
        <f t="shared" si="38"/>
        <v>83489</v>
      </c>
    </row>
    <row r="115" spans="1:14" x14ac:dyDescent="0.2">
      <c r="A115" s="4" t="s">
        <v>1</v>
      </c>
      <c r="B115" s="16">
        <f t="shared" ref="B115:M115" si="40">B13+B30+B47+B64+B81+B92</f>
        <v>28220</v>
      </c>
      <c r="C115" s="16">
        <f t="shared" si="40"/>
        <v>30841</v>
      </c>
      <c r="D115" s="16">
        <f t="shared" si="40"/>
        <v>31597</v>
      </c>
      <c r="E115" s="16">
        <f t="shared" si="40"/>
        <v>29367</v>
      </c>
      <c r="F115" s="16">
        <f t="shared" si="40"/>
        <v>34712</v>
      </c>
      <c r="G115" s="16">
        <f t="shared" si="40"/>
        <v>34921</v>
      </c>
      <c r="H115" s="16">
        <f t="shared" si="40"/>
        <v>32209</v>
      </c>
      <c r="I115" s="16">
        <f t="shared" si="40"/>
        <v>35406</v>
      </c>
      <c r="J115" s="16">
        <f t="shared" si="40"/>
        <v>32945</v>
      </c>
      <c r="K115" s="16">
        <f t="shared" si="40"/>
        <v>34246</v>
      </c>
      <c r="L115" s="16">
        <f t="shared" si="40"/>
        <v>33929</v>
      </c>
      <c r="M115" s="16">
        <f t="shared" si="40"/>
        <v>32345</v>
      </c>
      <c r="N115" s="16">
        <f t="shared" si="38"/>
        <v>390738</v>
      </c>
    </row>
    <row r="116" spans="1:14" x14ac:dyDescent="0.2">
      <c r="A116" s="4" t="s">
        <v>59</v>
      </c>
      <c r="B116" s="16">
        <f t="shared" ref="B116:M116" si="41">B14+B31+B48+B65+B82</f>
        <v>6986</v>
      </c>
      <c r="C116" s="16">
        <f t="shared" si="41"/>
        <v>8022</v>
      </c>
      <c r="D116" s="16">
        <f t="shared" si="41"/>
        <v>7816</v>
      </c>
      <c r="E116" s="16">
        <f t="shared" si="41"/>
        <v>7014</v>
      </c>
      <c r="F116" s="16">
        <f t="shared" si="41"/>
        <v>8100</v>
      </c>
      <c r="G116" s="16">
        <f t="shared" si="41"/>
        <v>8036</v>
      </c>
      <c r="H116" s="16">
        <f t="shared" si="41"/>
        <v>7486</v>
      </c>
      <c r="I116" s="16">
        <f t="shared" si="41"/>
        <v>7989</v>
      </c>
      <c r="J116" s="16">
        <f t="shared" si="41"/>
        <v>7788</v>
      </c>
      <c r="K116" s="16">
        <f t="shared" si="41"/>
        <v>7290</v>
      </c>
      <c r="L116" s="16">
        <f t="shared" si="41"/>
        <v>7193</v>
      </c>
      <c r="M116" s="16">
        <f t="shared" si="41"/>
        <v>6944</v>
      </c>
      <c r="N116" s="16">
        <f t="shared" si="38"/>
        <v>90664</v>
      </c>
    </row>
    <row r="117" spans="1:14" x14ac:dyDescent="0.2">
      <c r="A117" s="4" t="s">
        <v>2</v>
      </c>
      <c r="B117" s="16">
        <f t="shared" ref="B117:M117" si="42">B15+B32+B49+B66+B83</f>
        <v>16486</v>
      </c>
      <c r="C117" s="16">
        <f t="shared" si="42"/>
        <v>16497</v>
      </c>
      <c r="D117" s="101">
        <f t="shared" si="42"/>
        <v>16675</v>
      </c>
      <c r="E117" s="16">
        <f t="shared" si="42"/>
        <v>15380</v>
      </c>
      <c r="F117" s="16">
        <f t="shared" si="42"/>
        <v>18018</v>
      </c>
      <c r="G117" s="16">
        <f t="shared" si="42"/>
        <v>18692</v>
      </c>
      <c r="H117" s="16">
        <f t="shared" si="42"/>
        <v>15768</v>
      </c>
      <c r="I117" s="16">
        <f t="shared" si="42"/>
        <v>16635</v>
      </c>
      <c r="J117" s="16">
        <f t="shared" si="42"/>
        <v>15495</v>
      </c>
      <c r="K117" s="16">
        <f t="shared" si="42"/>
        <v>15913</v>
      </c>
      <c r="L117" s="16">
        <f t="shared" si="42"/>
        <v>15583</v>
      </c>
      <c r="M117" s="16">
        <f t="shared" si="42"/>
        <v>15253</v>
      </c>
      <c r="N117" s="16">
        <f t="shared" si="38"/>
        <v>196395</v>
      </c>
    </row>
    <row r="118" spans="1:14" x14ac:dyDescent="0.2">
      <c r="A118" s="4" t="s">
        <v>21</v>
      </c>
      <c r="B118" s="16">
        <f t="shared" ref="B118:M118" si="43">B16+B33+B50+B67+B84+B93</f>
        <v>628</v>
      </c>
      <c r="C118" s="16">
        <f t="shared" si="43"/>
        <v>1507</v>
      </c>
      <c r="D118" s="16">
        <f t="shared" si="43"/>
        <v>2049</v>
      </c>
      <c r="E118" s="16">
        <f t="shared" si="43"/>
        <v>1983</v>
      </c>
      <c r="F118" s="16">
        <f t="shared" si="43"/>
        <v>2335</v>
      </c>
      <c r="G118" s="16">
        <f t="shared" si="43"/>
        <v>2429</v>
      </c>
      <c r="H118" s="16">
        <f t="shared" si="43"/>
        <v>1978</v>
      </c>
      <c r="I118" s="16">
        <f t="shared" si="43"/>
        <v>1734</v>
      </c>
      <c r="J118" s="16">
        <f t="shared" si="43"/>
        <v>1779</v>
      </c>
      <c r="K118" s="16">
        <f t="shared" si="43"/>
        <v>1556</v>
      </c>
      <c r="L118" s="16">
        <f t="shared" si="43"/>
        <v>1339</v>
      </c>
      <c r="M118" s="16">
        <f t="shared" si="43"/>
        <v>1551</v>
      </c>
      <c r="N118" s="16">
        <f t="shared" si="38"/>
        <v>20868</v>
      </c>
    </row>
    <row r="119" spans="1:14" x14ac:dyDescent="0.2">
      <c r="A119" s="5" t="s">
        <v>8</v>
      </c>
      <c r="B119" s="16">
        <f t="shared" ref="B119:N119" si="44">SUM(B113:B118)</f>
        <v>68338</v>
      </c>
      <c r="C119" s="16">
        <f t="shared" si="44"/>
        <v>74133</v>
      </c>
      <c r="D119" s="16">
        <f t="shared" si="44"/>
        <v>74569</v>
      </c>
      <c r="E119" s="16">
        <f t="shared" si="44"/>
        <v>69754</v>
      </c>
      <c r="F119" s="16">
        <f t="shared" si="44"/>
        <v>81677</v>
      </c>
      <c r="G119" s="16">
        <f t="shared" si="44"/>
        <v>82573</v>
      </c>
      <c r="H119" s="16">
        <f t="shared" si="44"/>
        <v>78341</v>
      </c>
      <c r="I119" s="16">
        <f t="shared" si="44"/>
        <v>84008</v>
      </c>
      <c r="J119" s="16">
        <f t="shared" si="44"/>
        <v>79162</v>
      </c>
      <c r="K119" s="16">
        <f t="shared" si="44"/>
        <v>81090</v>
      </c>
      <c r="L119" s="16">
        <f t="shared" si="44"/>
        <v>80735</v>
      </c>
      <c r="M119" s="16">
        <f t="shared" si="44"/>
        <v>79604</v>
      </c>
      <c r="N119" s="16">
        <f t="shared" si="44"/>
        <v>933984</v>
      </c>
    </row>
    <row r="120" spans="1:14" x14ac:dyDescent="0.2">
      <c r="A120" s="10" t="s">
        <v>52</v>
      </c>
      <c r="B120" s="90" t="s">
        <v>22</v>
      </c>
      <c r="C120" s="90" t="s">
        <v>23</v>
      </c>
      <c r="D120" s="90" t="s">
        <v>24</v>
      </c>
      <c r="E120" s="90" t="s">
        <v>25</v>
      </c>
      <c r="F120" s="90" t="s">
        <v>26</v>
      </c>
      <c r="G120" s="90" t="s">
        <v>27</v>
      </c>
      <c r="H120" s="90" t="s">
        <v>28</v>
      </c>
      <c r="I120" s="90" t="s">
        <v>29</v>
      </c>
      <c r="J120" s="90" t="s">
        <v>30</v>
      </c>
      <c r="K120" s="90" t="s">
        <v>31</v>
      </c>
      <c r="L120" s="90" t="s">
        <v>32</v>
      </c>
      <c r="M120" s="90" t="s">
        <v>33</v>
      </c>
      <c r="N120" s="90" t="s">
        <v>0</v>
      </c>
    </row>
    <row r="121" spans="1:14" x14ac:dyDescent="0.2">
      <c r="A121" s="4" t="s">
        <v>9</v>
      </c>
      <c r="B121" s="98">
        <f t="shared" ref="B121:N121" si="45">B113/B119</f>
        <v>0.13662969358190172</v>
      </c>
      <c r="C121" s="98">
        <f t="shared" si="45"/>
        <v>0.13502758555569044</v>
      </c>
      <c r="D121" s="98">
        <f t="shared" si="45"/>
        <v>0.12835092330593142</v>
      </c>
      <c r="E121" s="98">
        <f t="shared" si="45"/>
        <v>0.13702440003440663</v>
      </c>
      <c r="F121" s="98">
        <f t="shared" si="45"/>
        <v>0.1383253547510315</v>
      </c>
      <c r="G121" s="98">
        <f t="shared" si="45"/>
        <v>0.13658217577174137</v>
      </c>
      <c r="H121" s="98">
        <f t="shared" si="45"/>
        <v>0.17790173727677716</v>
      </c>
      <c r="I121" s="98">
        <f t="shared" si="45"/>
        <v>0.17786401295114751</v>
      </c>
      <c r="J121" s="98">
        <f t="shared" si="45"/>
        <v>0.18371188196356839</v>
      </c>
      <c r="K121" s="98">
        <f t="shared" si="45"/>
        <v>0.18769268713774817</v>
      </c>
      <c r="L121" s="98">
        <f t="shared" si="45"/>
        <v>0.19537994673933237</v>
      </c>
      <c r="M121" s="98">
        <f t="shared" si="45"/>
        <v>0.20554243505351491</v>
      </c>
      <c r="N121" s="98">
        <f t="shared" si="45"/>
        <v>0.16256167129201357</v>
      </c>
    </row>
    <row r="122" spans="1:14" x14ac:dyDescent="0.2">
      <c r="A122" s="4" t="s">
        <v>10</v>
      </c>
      <c r="B122" s="98">
        <f t="shared" ref="B122:N122" si="46">B114/B119</f>
        <v>9.7764055137697911E-2</v>
      </c>
      <c r="C122" s="98">
        <f t="shared" si="46"/>
        <v>9.787813794126772E-2</v>
      </c>
      <c r="D122" s="98">
        <f t="shared" si="46"/>
        <v>9.2008743579771748E-2</v>
      </c>
      <c r="E122" s="98">
        <f t="shared" si="46"/>
        <v>9.2496487656621842E-2</v>
      </c>
      <c r="F122" s="98">
        <f t="shared" si="46"/>
        <v>8.8323518248711388E-2</v>
      </c>
      <c r="G122" s="98">
        <f t="shared" si="46"/>
        <v>8.7401450837440817E-2</v>
      </c>
      <c r="H122" s="98">
        <f t="shared" si="46"/>
        <v>8.8880662743646366E-2</v>
      </c>
      <c r="I122" s="98">
        <f t="shared" si="46"/>
        <v>8.6920293305399479E-2</v>
      </c>
      <c r="J122" s="98">
        <f t="shared" si="46"/>
        <v>8.3524923574442286E-2</v>
      </c>
      <c r="K122" s="98">
        <f t="shared" si="46"/>
        <v>8.4659020841040822E-2</v>
      </c>
      <c r="L122" s="98">
        <f t="shared" si="46"/>
        <v>8.5675357651576148E-2</v>
      </c>
      <c r="M122" s="98">
        <f t="shared" si="46"/>
        <v>8.9807044872116978E-2</v>
      </c>
      <c r="N122" s="98">
        <f t="shared" si="46"/>
        <v>8.9390182272929733E-2</v>
      </c>
    </row>
    <row r="123" spans="1:14" x14ac:dyDescent="0.2">
      <c r="A123" s="4" t="s">
        <v>1</v>
      </c>
      <c r="B123" s="98">
        <f t="shared" ref="B123:N123" si="47">B115/B119</f>
        <v>0.41294740846966549</v>
      </c>
      <c r="C123" s="98">
        <f t="shared" si="47"/>
        <v>0.41602255405824667</v>
      </c>
      <c r="D123" s="98">
        <f t="shared" si="47"/>
        <v>0.42372835896954497</v>
      </c>
      <c r="E123" s="98">
        <f t="shared" si="47"/>
        <v>0.42100811423000833</v>
      </c>
      <c r="F123" s="98">
        <f t="shared" si="47"/>
        <v>0.42499112357211943</v>
      </c>
      <c r="G123" s="98">
        <f t="shared" si="47"/>
        <v>0.42291063664878348</v>
      </c>
      <c r="H123" s="98">
        <f t="shared" si="47"/>
        <v>0.41113848431855604</v>
      </c>
      <c r="I123" s="98">
        <f t="shared" si="47"/>
        <v>0.42145986096562232</v>
      </c>
      <c r="J123" s="98">
        <f t="shared" si="47"/>
        <v>0.41617190065940729</v>
      </c>
      <c r="K123" s="98">
        <f t="shared" si="47"/>
        <v>0.42232087803674928</v>
      </c>
      <c r="L123" s="98">
        <f t="shared" si="47"/>
        <v>0.42025143989595592</v>
      </c>
      <c r="M123" s="98">
        <f t="shared" si="47"/>
        <v>0.40632380282397867</v>
      </c>
      <c r="N123" s="98">
        <f t="shared" si="47"/>
        <v>0.41835620310412169</v>
      </c>
    </row>
    <row r="124" spans="1:14" x14ac:dyDescent="0.2">
      <c r="A124" s="4" t="s">
        <v>59</v>
      </c>
      <c r="B124" s="98">
        <f t="shared" ref="B124:N124" si="48">B116/B119</f>
        <v>0.10222716497409932</v>
      </c>
      <c r="C124" s="98">
        <f t="shared" si="48"/>
        <v>0.10821091821456032</v>
      </c>
      <c r="D124" s="98">
        <f t="shared" si="48"/>
        <v>0.10481567407367673</v>
      </c>
      <c r="E124" s="98">
        <f t="shared" si="48"/>
        <v>0.10055337328325258</v>
      </c>
      <c r="F124" s="98">
        <f t="shared" si="48"/>
        <v>9.917112528618828E-2</v>
      </c>
      <c r="G124" s="98">
        <f t="shared" si="48"/>
        <v>9.7319947198236709E-2</v>
      </c>
      <c r="H124" s="98">
        <f t="shared" si="48"/>
        <v>9.5556605098224431E-2</v>
      </c>
      <c r="I124" s="98">
        <f t="shared" si="48"/>
        <v>9.509808589658128E-2</v>
      </c>
      <c r="J124" s="98">
        <f t="shared" si="48"/>
        <v>9.8380536115813141E-2</v>
      </c>
      <c r="K124" s="98">
        <f t="shared" si="48"/>
        <v>8.990011098779134E-2</v>
      </c>
      <c r="L124" s="98">
        <f t="shared" si="48"/>
        <v>8.9093949340434755E-2</v>
      </c>
      <c r="M124" s="98">
        <f t="shared" si="48"/>
        <v>8.7231797397115729E-2</v>
      </c>
      <c r="N124" s="98">
        <f t="shared" si="48"/>
        <v>9.707232672080035E-2</v>
      </c>
    </row>
    <row r="125" spans="1:14" x14ac:dyDescent="0.2">
      <c r="A125" s="4" t="s">
        <v>2</v>
      </c>
      <c r="B125" s="98">
        <f t="shared" ref="B125:N125" si="49">B117/B119</f>
        <v>0.24124206151775002</v>
      </c>
      <c r="C125" s="98">
        <f t="shared" si="49"/>
        <v>0.22253247541580673</v>
      </c>
      <c r="D125" s="98">
        <f t="shared" si="49"/>
        <v>0.22361839370247691</v>
      </c>
      <c r="E125" s="98">
        <f t="shared" si="49"/>
        <v>0.22048914757576626</v>
      </c>
      <c r="F125" s="98">
        <f t="shared" si="49"/>
        <v>0.22060065869216547</v>
      </c>
      <c r="G125" s="98">
        <f t="shared" si="49"/>
        <v>0.22636939435408668</v>
      </c>
      <c r="H125" s="98">
        <f t="shared" si="49"/>
        <v>0.20127391787186785</v>
      </c>
      <c r="I125" s="98">
        <f t="shared" si="49"/>
        <v>0.19801685553756784</v>
      </c>
      <c r="J125" s="98">
        <f t="shared" si="49"/>
        <v>0.1957378540208686</v>
      </c>
      <c r="K125" s="98">
        <f t="shared" si="49"/>
        <v>0.19623874707115552</v>
      </c>
      <c r="L125" s="98">
        <f t="shared" si="49"/>
        <v>0.19301418220102806</v>
      </c>
      <c r="M125" s="98">
        <f t="shared" si="49"/>
        <v>0.19161097432289834</v>
      </c>
      <c r="N125" s="98">
        <f t="shared" si="49"/>
        <v>0.21027662144105252</v>
      </c>
    </row>
    <row r="126" spans="1:14" ht="10.8" thickBot="1" x14ac:dyDescent="0.25">
      <c r="A126" s="18" t="s">
        <v>21</v>
      </c>
      <c r="B126" s="99">
        <f t="shared" ref="B126:N126" si="50">B118/B119</f>
        <v>9.1896163188855389E-3</v>
      </c>
      <c r="C126" s="99">
        <f t="shared" si="50"/>
        <v>2.0328328814428122E-2</v>
      </c>
      <c r="D126" s="99">
        <f t="shared" si="50"/>
        <v>2.7477906368598211E-2</v>
      </c>
      <c r="E126" s="99">
        <f t="shared" si="50"/>
        <v>2.8428477219944376E-2</v>
      </c>
      <c r="F126" s="99">
        <f t="shared" si="50"/>
        <v>2.8588219449783906E-2</v>
      </c>
      <c r="G126" s="99">
        <f t="shared" si="50"/>
        <v>2.9416395189710922E-2</v>
      </c>
      <c r="H126" s="99">
        <f t="shared" si="50"/>
        <v>2.5248592690928121E-2</v>
      </c>
      <c r="I126" s="99">
        <f t="shared" si="50"/>
        <v>2.0640891343681553E-2</v>
      </c>
      <c r="J126" s="99">
        <f t="shared" si="50"/>
        <v>2.2472903665900306E-2</v>
      </c>
      <c r="K126" s="99">
        <f t="shared" si="50"/>
        <v>1.9188555925514859E-2</v>
      </c>
      <c r="L126" s="99">
        <f t="shared" si="50"/>
        <v>1.6585124171672756E-2</v>
      </c>
      <c r="M126" s="99">
        <f t="shared" si="50"/>
        <v>1.9483945530375357E-2</v>
      </c>
      <c r="N126" s="99">
        <f t="shared" si="50"/>
        <v>2.2342995169082124E-2</v>
      </c>
    </row>
    <row r="127" spans="1:14" x14ac:dyDescent="0.2">
      <c r="A127" s="17" t="s">
        <v>18</v>
      </c>
      <c r="B127" s="102">
        <f t="shared" ref="B127:L127" si="51">SUM(B121:B126)</f>
        <v>0.99999999999999989</v>
      </c>
      <c r="C127" s="102">
        <f t="shared" si="51"/>
        <v>0.99999999999999989</v>
      </c>
      <c r="D127" s="102">
        <f t="shared" si="51"/>
        <v>1</v>
      </c>
      <c r="E127" s="102">
        <f t="shared" si="51"/>
        <v>1</v>
      </c>
      <c r="F127" s="102">
        <f t="shared" si="51"/>
        <v>1</v>
      </c>
      <c r="G127" s="102">
        <f t="shared" si="51"/>
        <v>1</v>
      </c>
      <c r="H127" s="102">
        <f t="shared" si="51"/>
        <v>1</v>
      </c>
      <c r="I127" s="102">
        <f t="shared" si="51"/>
        <v>1</v>
      </c>
      <c r="J127" s="102">
        <f t="shared" si="51"/>
        <v>0.99999999999999989</v>
      </c>
      <c r="K127" s="102">
        <f t="shared" si="51"/>
        <v>1</v>
      </c>
      <c r="L127" s="102">
        <f t="shared" si="51"/>
        <v>1</v>
      </c>
      <c r="M127" s="102">
        <f>SUM(M122:M126)</f>
        <v>0.79445756494648512</v>
      </c>
      <c r="N127" s="102">
        <f>SUM(N121:N126)</f>
        <v>1</v>
      </c>
    </row>
    <row r="128" spans="1:14" ht="10.199999999999999" customHeight="1" x14ac:dyDescent="0.2">
      <c r="A128" s="89" t="s">
        <v>55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4"/>
    </row>
    <row r="129" spans="1:14" x14ac:dyDescent="0.2">
      <c r="A129" s="23" t="s">
        <v>5</v>
      </c>
      <c r="B129" s="90" t="s">
        <v>22</v>
      </c>
      <c r="C129" s="90" t="s">
        <v>23</v>
      </c>
      <c r="D129" s="90" t="s">
        <v>24</v>
      </c>
      <c r="E129" s="90" t="s">
        <v>25</v>
      </c>
      <c r="F129" s="90" t="s">
        <v>26</v>
      </c>
      <c r="G129" s="90" t="s">
        <v>27</v>
      </c>
      <c r="H129" s="90" t="s">
        <v>28</v>
      </c>
      <c r="I129" s="90" t="s">
        <v>29</v>
      </c>
      <c r="J129" s="90" t="s">
        <v>30</v>
      </c>
      <c r="K129" s="90" t="s">
        <v>31</v>
      </c>
      <c r="L129" s="90" t="s">
        <v>32</v>
      </c>
      <c r="M129" s="90" t="s">
        <v>33</v>
      </c>
      <c r="N129" s="90" t="s">
        <v>0</v>
      </c>
    </row>
    <row r="130" spans="1:14" x14ac:dyDescent="0.2">
      <c r="A130" s="4" t="s">
        <v>9</v>
      </c>
      <c r="B130" s="103">
        <f t="shared" ref="B130:M130" si="52">B3+B20+B37</f>
        <v>2421092.7199999997</v>
      </c>
      <c r="C130" s="103">
        <f t="shared" si="52"/>
        <v>2536999.12</v>
      </c>
      <c r="D130" s="103">
        <f t="shared" si="52"/>
        <v>2440479.1</v>
      </c>
      <c r="E130" s="103">
        <f t="shared" si="52"/>
        <v>2439547.98</v>
      </c>
      <c r="F130" s="103">
        <f t="shared" si="52"/>
        <v>2880121.67</v>
      </c>
      <c r="G130" s="103">
        <f t="shared" si="52"/>
        <v>2860776.4799999995</v>
      </c>
      <c r="H130" s="103">
        <f t="shared" si="52"/>
        <v>3702692.46</v>
      </c>
      <c r="I130" s="103">
        <f t="shared" si="52"/>
        <v>3932252</v>
      </c>
      <c r="J130" s="103">
        <f t="shared" si="52"/>
        <v>3859542.8200000003</v>
      </c>
      <c r="K130" s="103">
        <f t="shared" si="52"/>
        <v>4015746.11</v>
      </c>
      <c r="L130" s="103">
        <f t="shared" si="52"/>
        <v>4216704.28</v>
      </c>
      <c r="M130" s="103">
        <f t="shared" si="52"/>
        <v>4363376.1900000004</v>
      </c>
      <c r="N130" s="103">
        <f t="shared" ref="N130:N135" si="53">SUM(B130:M130)</f>
        <v>39669330.93</v>
      </c>
    </row>
    <row r="131" spans="1:14" x14ac:dyDescent="0.2">
      <c r="A131" s="4" t="s">
        <v>10</v>
      </c>
      <c r="B131" s="103">
        <f t="shared" ref="B131:M131" si="54">B4+B21+B38</f>
        <v>1701860.88</v>
      </c>
      <c r="C131" s="103">
        <f t="shared" si="54"/>
        <v>1846440</v>
      </c>
      <c r="D131" s="103">
        <f t="shared" si="54"/>
        <v>1723233.6</v>
      </c>
      <c r="E131" s="103">
        <f t="shared" si="54"/>
        <v>1606651.2</v>
      </c>
      <c r="F131" s="103">
        <f t="shared" si="54"/>
        <v>1805702.4</v>
      </c>
      <c r="G131" s="103">
        <f t="shared" si="54"/>
        <v>1780531.2</v>
      </c>
      <c r="H131" s="103">
        <f t="shared" si="54"/>
        <v>1732507.2</v>
      </c>
      <c r="I131" s="103">
        <f t="shared" si="54"/>
        <v>1817294.4</v>
      </c>
      <c r="J131" s="103">
        <f t="shared" si="54"/>
        <v>1672560</v>
      </c>
      <c r="K131" s="103">
        <f t="shared" si="54"/>
        <v>1683820.8</v>
      </c>
      <c r="L131" s="103">
        <f t="shared" si="54"/>
        <v>1721246.4</v>
      </c>
      <c r="M131" s="103">
        <f t="shared" si="54"/>
        <v>1765296</v>
      </c>
      <c r="N131" s="103">
        <f t="shared" si="53"/>
        <v>20857144.079999998</v>
      </c>
    </row>
    <row r="132" spans="1:14" x14ac:dyDescent="0.2">
      <c r="A132" s="4" t="s">
        <v>1</v>
      </c>
      <c r="B132" s="103">
        <f t="shared" ref="B132:M132" si="55">B5+B22+B39</f>
        <v>8126622.5</v>
      </c>
      <c r="C132" s="103">
        <f t="shared" si="55"/>
        <v>8731719.5</v>
      </c>
      <c r="D132" s="103">
        <f t="shared" si="55"/>
        <v>8891824.7699999996</v>
      </c>
      <c r="E132" s="103">
        <f t="shared" si="55"/>
        <v>8297710.1699999999</v>
      </c>
      <c r="F132" s="103">
        <f t="shared" si="55"/>
        <v>9913529.9399999995</v>
      </c>
      <c r="G132" s="103">
        <f t="shared" si="55"/>
        <v>10042286.68</v>
      </c>
      <c r="H132" s="103">
        <f t="shared" si="55"/>
        <v>9071392.2199999988</v>
      </c>
      <c r="I132" s="103">
        <f t="shared" si="55"/>
        <v>10044527.510000002</v>
      </c>
      <c r="J132" s="103">
        <f t="shared" si="55"/>
        <v>9301522.3599999994</v>
      </c>
      <c r="K132" s="103">
        <f t="shared" si="55"/>
        <v>9674741.5300000012</v>
      </c>
      <c r="L132" s="103">
        <f t="shared" si="55"/>
        <v>9615894.1099999994</v>
      </c>
      <c r="M132" s="103">
        <f t="shared" si="55"/>
        <v>9099661.25</v>
      </c>
      <c r="N132" s="103">
        <f t="shared" si="53"/>
        <v>110811432.53999999</v>
      </c>
    </row>
    <row r="133" spans="1:14" x14ac:dyDescent="0.2">
      <c r="A133" s="4" t="s">
        <v>59</v>
      </c>
      <c r="B133" s="103">
        <f t="shared" ref="B133:M133" si="56">B6+B23+B40</f>
        <v>2298996.3199999998</v>
      </c>
      <c r="C133" s="103">
        <f t="shared" si="56"/>
        <v>2620990.88</v>
      </c>
      <c r="D133" s="103">
        <f t="shared" si="56"/>
        <v>2573727.7600000002</v>
      </c>
      <c r="E133" s="103">
        <f t="shared" si="56"/>
        <v>2292861.96</v>
      </c>
      <c r="F133" s="103">
        <f t="shared" si="56"/>
        <v>2661366.8000000003</v>
      </c>
      <c r="G133" s="103">
        <f t="shared" si="56"/>
        <v>2645418</v>
      </c>
      <c r="H133" s="103">
        <f t="shared" si="56"/>
        <v>2447720.7599999998</v>
      </c>
      <c r="I133" s="103">
        <f t="shared" si="56"/>
        <v>2646147.84</v>
      </c>
      <c r="J133" s="103">
        <f t="shared" si="56"/>
        <v>2585615.16</v>
      </c>
      <c r="K133" s="103">
        <f t="shared" si="56"/>
        <v>2400920.2000000002</v>
      </c>
      <c r="L133" s="103">
        <f t="shared" si="56"/>
        <v>2394142.84</v>
      </c>
      <c r="M133" s="103">
        <f t="shared" si="56"/>
        <v>2319243.56</v>
      </c>
      <c r="N133" s="103">
        <f t="shared" si="53"/>
        <v>29887152.079999994</v>
      </c>
    </row>
    <row r="134" spans="1:14" x14ac:dyDescent="0.2">
      <c r="A134" s="4" t="s">
        <v>2</v>
      </c>
      <c r="B134" s="103">
        <f t="shared" ref="B134:M134" si="57">B7+B24+B41</f>
        <v>5097388.93</v>
      </c>
      <c r="C134" s="103">
        <f t="shared" si="57"/>
        <v>5083705.7299999995</v>
      </c>
      <c r="D134" s="103">
        <f t="shared" si="57"/>
        <v>5061790.3099999996</v>
      </c>
      <c r="E134" s="103">
        <f t="shared" si="57"/>
        <v>4726676.17</v>
      </c>
      <c r="F134" s="103">
        <f t="shared" si="57"/>
        <v>5479857.3799999999</v>
      </c>
      <c r="G134" s="103">
        <f t="shared" si="57"/>
        <v>5686415.9100000001</v>
      </c>
      <c r="H134" s="103">
        <f t="shared" si="57"/>
        <v>4759011.05</v>
      </c>
      <c r="I134" s="103">
        <f t="shared" si="57"/>
        <v>5063415.96</v>
      </c>
      <c r="J134" s="103">
        <f t="shared" si="57"/>
        <v>4730955.6400000006</v>
      </c>
      <c r="K134" s="103">
        <f t="shared" si="57"/>
        <v>4848663.17</v>
      </c>
      <c r="L134" s="103">
        <f t="shared" si="57"/>
        <v>4756970.92</v>
      </c>
      <c r="M134" s="103">
        <f t="shared" si="57"/>
        <v>4640246.29</v>
      </c>
      <c r="N134" s="103">
        <f t="shared" si="53"/>
        <v>59935097.460000001</v>
      </c>
    </row>
    <row r="135" spans="1:14" x14ac:dyDescent="0.2">
      <c r="A135" s="4" t="s">
        <v>21</v>
      </c>
      <c r="B135" s="103">
        <f t="shared" ref="B135:M135" si="58">B8+B25+B42</f>
        <v>166603.66</v>
      </c>
      <c r="C135" s="103">
        <f t="shared" si="58"/>
        <v>406835.3</v>
      </c>
      <c r="D135" s="103">
        <f t="shared" si="58"/>
        <v>537180.48</v>
      </c>
      <c r="E135" s="103">
        <f t="shared" si="58"/>
        <v>513855.52</v>
      </c>
      <c r="F135" s="103">
        <f t="shared" si="58"/>
        <v>600973.9</v>
      </c>
      <c r="G135" s="103">
        <f t="shared" si="58"/>
        <v>625956.69999999995</v>
      </c>
      <c r="H135" s="103">
        <f t="shared" si="58"/>
        <v>508807.02</v>
      </c>
      <c r="I135" s="103">
        <f t="shared" si="58"/>
        <v>447090.7</v>
      </c>
      <c r="J135" s="103">
        <f t="shared" si="58"/>
        <v>457760.57999999996</v>
      </c>
      <c r="K135" s="103">
        <f t="shared" si="58"/>
        <v>410563.38</v>
      </c>
      <c r="L135" s="103">
        <f t="shared" si="58"/>
        <v>342498.26</v>
      </c>
      <c r="M135" s="103">
        <f t="shared" si="58"/>
        <v>401404.32</v>
      </c>
      <c r="N135" s="103">
        <f t="shared" si="53"/>
        <v>5419529.8199999994</v>
      </c>
    </row>
    <row r="136" spans="1:14" x14ac:dyDescent="0.2">
      <c r="A136" s="5" t="s">
        <v>6</v>
      </c>
      <c r="B136" s="103">
        <f t="shared" ref="B136:M136" si="59">SUM(B130:B135)</f>
        <v>19812565.010000002</v>
      </c>
      <c r="C136" s="103">
        <f t="shared" si="59"/>
        <v>21226690.530000001</v>
      </c>
      <c r="D136" s="103">
        <f t="shared" si="59"/>
        <v>21228236.02</v>
      </c>
      <c r="E136" s="103">
        <f t="shared" si="59"/>
        <v>19877302.999999996</v>
      </c>
      <c r="F136" s="103">
        <f t="shared" si="59"/>
        <v>23341552.089999996</v>
      </c>
      <c r="G136" s="103">
        <f t="shared" si="59"/>
        <v>23641384.969999999</v>
      </c>
      <c r="H136" s="103">
        <f t="shared" si="59"/>
        <v>22222130.710000001</v>
      </c>
      <c r="I136" s="103">
        <f t="shared" si="59"/>
        <v>23950728.41</v>
      </c>
      <c r="J136" s="103">
        <f t="shared" si="59"/>
        <v>22607956.559999999</v>
      </c>
      <c r="K136" s="103">
        <f t="shared" si="59"/>
        <v>23034455.190000001</v>
      </c>
      <c r="L136" s="103">
        <f t="shared" si="59"/>
        <v>23047456.809999999</v>
      </c>
      <c r="M136" s="103">
        <f t="shared" si="59"/>
        <v>22589227.609999999</v>
      </c>
      <c r="N136" s="103">
        <f>SUM(N130:N135)</f>
        <v>266579686.90999997</v>
      </c>
    </row>
    <row r="137" spans="1:14" x14ac:dyDescent="0.2">
      <c r="A137" s="22" t="s">
        <v>51</v>
      </c>
      <c r="B137" s="90" t="s">
        <v>22</v>
      </c>
      <c r="C137" s="90" t="s">
        <v>23</v>
      </c>
      <c r="D137" s="90" t="s">
        <v>24</v>
      </c>
      <c r="E137" s="90" t="s">
        <v>25</v>
      </c>
      <c r="F137" s="90" t="s">
        <v>26</v>
      </c>
      <c r="G137" s="90" t="s">
        <v>27</v>
      </c>
      <c r="H137" s="90" t="s">
        <v>28</v>
      </c>
      <c r="I137" s="90" t="s">
        <v>29</v>
      </c>
      <c r="J137" s="90" t="s">
        <v>30</v>
      </c>
      <c r="K137" s="90" t="s">
        <v>31</v>
      </c>
      <c r="L137" s="90" t="s">
        <v>32</v>
      </c>
      <c r="M137" s="90" t="s">
        <v>33</v>
      </c>
      <c r="N137" s="90" t="s">
        <v>0</v>
      </c>
    </row>
    <row r="138" spans="1:14" x14ac:dyDescent="0.2">
      <c r="A138" s="4" t="s">
        <v>9</v>
      </c>
      <c r="B138" s="104">
        <f t="shared" ref="B138:M138" si="60">B11+B28+B45</f>
        <v>7128</v>
      </c>
      <c r="C138" s="104">
        <f t="shared" si="60"/>
        <v>7492</v>
      </c>
      <c r="D138" s="104">
        <f t="shared" si="60"/>
        <v>7203</v>
      </c>
      <c r="E138" s="104">
        <f t="shared" si="60"/>
        <v>7176</v>
      </c>
      <c r="F138" s="104">
        <f t="shared" si="60"/>
        <v>8473</v>
      </c>
      <c r="G138" s="104">
        <f t="shared" si="60"/>
        <v>8418</v>
      </c>
      <c r="H138" s="104">
        <f t="shared" si="60"/>
        <v>10910</v>
      </c>
      <c r="I138" s="104">
        <f t="shared" si="60"/>
        <v>11608</v>
      </c>
      <c r="J138" s="104">
        <f t="shared" si="60"/>
        <v>11391</v>
      </c>
      <c r="K138" s="104">
        <f t="shared" si="60"/>
        <v>11857</v>
      </c>
      <c r="L138" s="104">
        <f t="shared" si="60"/>
        <v>12451</v>
      </c>
      <c r="M138" s="104">
        <f t="shared" si="60"/>
        <v>12874</v>
      </c>
      <c r="N138" s="104">
        <f t="shared" ref="N138:N143" si="61">SUM(B138:M138)</f>
        <v>116981</v>
      </c>
    </row>
    <row r="139" spans="1:14" x14ac:dyDescent="0.2">
      <c r="A139" s="4" t="s">
        <v>10</v>
      </c>
      <c r="B139" s="104">
        <f t="shared" ref="B139:M139" si="62">B12+B29+B46</f>
        <v>5138</v>
      </c>
      <c r="C139" s="104">
        <f t="shared" si="62"/>
        <v>5566</v>
      </c>
      <c r="D139" s="104">
        <f t="shared" si="62"/>
        <v>5193</v>
      </c>
      <c r="E139" s="104">
        <f t="shared" si="62"/>
        <v>4840</v>
      </c>
      <c r="F139" s="104">
        <f t="shared" si="62"/>
        <v>5425</v>
      </c>
      <c r="G139" s="104">
        <f t="shared" si="62"/>
        <v>5347</v>
      </c>
      <c r="H139" s="104">
        <f t="shared" si="62"/>
        <v>5214</v>
      </c>
      <c r="I139" s="104">
        <f t="shared" si="62"/>
        <v>5467</v>
      </c>
      <c r="J139" s="104">
        <f t="shared" si="62"/>
        <v>5037</v>
      </c>
      <c r="K139" s="104">
        <f t="shared" si="62"/>
        <v>5065</v>
      </c>
      <c r="L139" s="104">
        <f t="shared" si="62"/>
        <v>5173</v>
      </c>
      <c r="M139" s="104">
        <f t="shared" si="62"/>
        <v>5315</v>
      </c>
      <c r="N139" s="104">
        <f t="shared" si="61"/>
        <v>62780</v>
      </c>
    </row>
    <row r="140" spans="1:14" x14ac:dyDescent="0.2">
      <c r="A140" s="4" t="s">
        <v>1</v>
      </c>
      <c r="B140" s="104">
        <f t="shared" ref="B140:M140" si="63">B13+B30+B47</f>
        <v>21656</v>
      </c>
      <c r="C140" s="104">
        <f t="shared" si="63"/>
        <v>23289</v>
      </c>
      <c r="D140" s="104">
        <f t="shared" si="63"/>
        <v>23724</v>
      </c>
      <c r="E140" s="104">
        <f t="shared" si="63"/>
        <v>22155</v>
      </c>
      <c r="F140" s="104">
        <f t="shared" si="63"/>
        <v>26462</v>
      </c>
      <c r="G140" s="104">
        <f t="shared" si="63"/>
        <v>26792</v>
      </c>
      <c r="H140" s="104">
        <f t="shared" si="63"/>
        <v>24218</v>
      </c>
      <c r="I140" s="104">
        <f t="shared" si="63"/>
        <v>26809</v>
      </c>
      <c r="J140" s="104">
        <f t="shared" si="63"/>
        <v>24837</v>
      </c>
      <c r="K140" s="104">
        <f t="shared" si="63"/>
        <v>25829</v>
      </c>
      <c r="L140" s="104">
        <f t="shared" si="63"/>
        <v>25662</v>
      </c>
      <c r="M140" s="104">
        <f t="shared" si="63"/>
        <v>24281</v>
      </c>
      <c r="N140" s="104">
        <f t="shared" si="61"/>
        <v>295714</v>
      </c>
    </row>
    <row r="141" spans="1:14" x14ac:dyDescent="0.2">
      <c r="A141" s="4" t="s">
        <v>59</v>
      </c>
      <c r="B141" s="104">
        <f t="shared" ref="B141:M141" si="64">B14+B31+B48</f>
        <v>6226</v>
      </c>
      <c r="C141" s="104">
        <f t="shared" si="64"/>
        <v>7105</v>
      </c>
      <c r="D141" s="104">
        <f t="shared" si="64"/>
        <v>6972</v>
      </c>
      <c r="E141" s="104">
        <f t="shared" si="64"/>
        <v>6198</v>
      </c>
      <c r="F141" s="104">
        <f t="shared" si="64"/>
        <v>7202</v>
      </c>
      <c r="G141" s="104">
        <f t="shared" si="64"/>
        <v>7148</v>
      </c>
      <c r="H141" s="104">
        <f t="shared" si="64"/>
        <v>6649</v>
      </c>
      <c r="I141" s="104">
        <f t="shared" si="64"/>
        <v>7181</v>
      </c>
      <c r="J141" s="104">
        <f t="shared" si="64"/>
        <v>7009</v>
      </c>
      <c r="K141" s="104">
        <f t="shared" si="64"/>
        <v>6515</v>
      </c>
      <c r="L141" s="104">
        <f t="shared" si="64"/>
        <v>6484</v>
      </c>
      <c r="M141" s="104">
        <f t="shared" si="64"/>
        <v>6275</v>
      </c>
      <c r="N141" s="104">
        <f t="shared" si="61"/>
        <v>80964</v>
      </c>
    </row>
    <row r="142" spans="1:14" x14ac:dyDescent="0.2">
      <c r="A142" s="4" t="s">
        <v>2</v>
      </c>
      <c r="B142" s="104">
        <f t="shared" ref="B142:M142" si="65">B15+B32+B49</f>
        <v>14063</v>
      </c>
      <c r="C142" s="104">
        <f t="shared" si="65"/>
        <v>14035</v>
      </c>
      <c r="D142" s="104">
        <f t="shared" si="65"/>
        <v>13992</v>
      </c>
      <c r="E142" s="104">
        <f t="shared" si="65"/>
        <v>13076</v>
      </c>
      <c r="F142" s="104">
        <f t="shared" si="65"/>
        <v>15160</v>
      </c>
      <c r="G142" s="104">
        <f t="shared" si="65"/>
        <v>15710</v>
      </c>
      <c r="H142" s="104">
        <f t="shared" si="65"/>
        <v>13157</v>
      </c>
      <c r="I142" s="104">
        <f t="shared" si="65"/>
        <v>14017</v>
      </c>
      <c r="J142" s="104">
        <f t="shared" si="65"/>
        <v>13101</v>
      </c>
      <c r="K142" s="104">
        <f t="shared" si="65"/>
        <v>13386</v>
      </c>
      <c r="L142" s="104">
        <f t="shared" si="65"/>
        <v>13148</v>
      </c>
      <c r="M142" s="104">
        <f t="shared" si="65"/>
        <v>12829</v>
      </c>
      <c r="N142" s="104">
        <f t="shared" si="61"/>
        <v>165674</v>
      </c>
    </row>
    <row r="143" spans="1:14" x14ac:dyDescent="0.2">
      <c r="A143" s="4" t="s">
        <v>21</v>
      </c>
      <c r="B143" s="104">
        <f t="shared" ref="B143:M143" si="66">B16+B33+B50</f>
        <v>450</v>
      </c>
      <c r="C143" s="104">
        <f t="shared" si="66"/>
        <v>1097</v>
      </c>
      <c r="D143" s="104">
        <f t="shared" si="66"/>
        <v>1447</v>
      </c>
      <c r="E143" s="104">
        <f t="shared" si="66"/>
        <v>1381</v>
      </c>
      <c r="F143" s="104">
        <f t="shared" si="66"/>
        <v>1609</v>
      </c>
      <c r="G143" s="104">
        <f t="shared" si="66"/>
        <v>1679</v>
      </c>
      <c r="H143" s="104">
        <f t="shared" si="66"/>
        <v>1364</v>
      </c>
      <c r="I143" s="104">
        <f t="shared" si="66"/>
        <v>1202</v>
      </c>
      <c r="J143" s="104">
        <f t="shared" si="66"/>
        <v>1228</v>
      </c>
      <c r="K143" s="104">
        <f t="shared" si="66"/>
        <v>1100</v>
      </c>
      <c r="L143" s="104">
        <f t="shared" si="66"/>
        <v>918</v>
      </c>
      <c r="M143" s="104">
        <f t="shared" si="66"/>
        <v>1076</v>
      </c>
      <c r="N143" s="104">
        <f t="shared" si="61"/>
        <v>14551</v>
      </c>
    </row>
    <row r="144" spans="1:14" x14ac:dyDescent="0.2">
      <c r="A144" s="5" t="s">
        <v>8</v>
      </c>
      <c r="B144" s="104">
        <f t="shared" ref="B144:N144" si="67">SUM(B138:B143)</f>
        <v>54661</v>
      </c>
      <c r="C144" s="104">
        <f t="shared" si="67"/>
        <v>58584</v>
      </c>
      <c r="D144" s="104">
        <f t="shared" si="67"/>
        <v>58531</v>
      </c>
      <c r="E144" s="104">
        <f t="shared" si="67"/>
        <v>54826</v>
      </c>
      <c r="F144" s="104">
        <f t="shared" si="67"/>
        <v>64331</v>
      </c>
      <c r="G144" s="104">
        <f t="shared" si="67"/>
        <v>65094</v>
      </c>
      <c r="H144" s="104">
        <f t="shared" si="67"/>
        <v>61512</v>
      </c>
      <c r="I144" s="104">
        <f t="shared" si="67"/>
        <v>66284</v>
      </c>
      <c r="J144" s="104">
        <f t="shared" si="67"/>
        <v>62603</v>
      </c>
      <c r="K144" s="104">
        <f t="shared" si="67"/>
        <v>63752</v>
      </c>
      <c r="L144" s="104">
        <f t="shared" si="67"/>
        <v>63836</v>
      </c>
      <c r="M144" s="104">
        <f>SUM(M138:M143)</f>
        <v>62650</v>
      </c>
      <c r="N144" s="104">
        <f t="shared" si="67"/>
        <v>736664</v>
      </c>
    </row>
    <row r="145" spans="1:14" x14ac:dyDescent="0.2">
      <c r="A145" s="10" t="s">
        <v>11</v>
      </c>
      <c r="B145" s="90" t="s">
        <v>22</v>
      </c>
      <c r="C145" s="90" t="s">
        <v>23</v>
      </c>
      <c r="D145" s="90" t="s">
        <v>24</v>
      </c>
      <c r="E145" s="90" t="s">
        <v>25</v>
      </c>
      <c r="F145" s="90" t="s">
        <v>26</v>
      </c>
      <c r="G145" s="90" t="s">
        <v>27</v>
      </c>
      <c r="H145" s="90" t="s">
        <v>28</v>
      </c>
      <c r="I145" s="90" t="s">
        <v>29</v>
      </c>
      <c r="J145" s="90" t="s">
        <v>30</v>
      </c>
      <c r="K145" s="90" t="s">
        <v>31</v>
      </c>
      <c r="L145" s="90" t="s">
        <v>32</v>
      </c>
      <c r="M145" s="90" t="s">
        <v>33</v>
      </c>
      <c r="N145" s="90" t="s">
        <v>56</v>
      </c>
    </row>
    <row r="146" spans="1:14" x14ac:dyDescent="0.2">
      <c r="A146" s="4" t="s">
        <v>9</v>
      </c>
      <c r="B146" s="105">
        <f t="shared" ref="B146:N146" si="68">B130/B138</f>
        <v>339.65947250280578</v>
      </c>
      <c r="C146" s="105">
        <f t="shared" si="68"/>
        <v>338.62775226908707</v>
      </c>
      <c r="D146" s="105">
        <f t="shared" si="68"/>
        <v>338.81425794807723</v>
      </c>
      <c r="E146" s="105">
        <f t="shared" si="68"/>
        <v>339.95930602006689</v>
      </c>
      <c r="F146" s="105">
        <f t="shared" si="68"/>
        <v>339.91758173020179</v>
      </c>
      <c r="G146" s="105">
        <f t="shared" si="68"/>
        <v>339.84039914468991</v>
      </c>
      <c r="H146" s="105">
        <f t="shared" si="68"/>
        <v>339.38519340054995</v>
      </c>
      <c r="I146" s="105">
        <f t="shared" si="68"/>
        <v>338.75361819434875</v>
      </c>
      <c r="J146" s="105">
        <f t="shared" si="68"/>
        <v>338.82388025634276</v>
      </c>
      <c r="K146" s="105">
        <f t="shared" si="68"/>
        <v>338.68146327064181</v>
      </c>
      <c r="L146" s="105">
        <f t="shared" si="68"/>
        <v>338.66390490723637</v>
      </c>
      <c r="M146" s="105">
        <f t="shared" si="68"/>
        <v>338.92932965667239</v>
      </c>
      <c r="N146" s="105">
        <f t="shared" si="68"/>
        <v>339.10917952488012</v>
      </c>
    </row>
    <row r="147" spans="1:14" x14ac:dyDescent="0.2">
      <c r="A147" s="4" t="s">
        <v>10</v>
      </c>
      <c r="B147" s="105">
        <f t="shared" ref="B147:N147" si="69">B131/B139</f>
        <v>331.23022187621643</v>
      </c>
      <c r="C147" s="105">
        <f t="shared" si="69"/>
        <v>331.73553719008265</v>
      </c>
      <c r="D147" s="105">
        <f t="shared" si="69"/>
        <v>331.83778162911614</v>
      </c>
      <c r="E147" s="105">
        <f t="shared" si="69"/>
        <v>331.95272727272726</v>
      </c>
      <c r="F147" s="105">
        <f t="shared" si="69"/>
        <v>332.84836866359444</v>
      </c>
      <c r="G147" s="105">
        <f t="shared" si="69"/>
        <v>332.99629698896575</v>
      </c>
      <c r="H147" s="105">
        <f t="shared" si="69"/>
        <v>332.27986191024166</v>
      </c>
      <c r="I147" s="105">
        <f t="shared" si="69"/>
        <v>332.41163343698554</v>
      </c>
      <c r="J147" s="105">
        <f t="shared" si="69"/>
        <v>332.05479452054794</v>
      </c>
      <c r="K147" s="105">
        <f t="shared" si="69"/>
        <v>332.44240868706811</v>
      </c>
      <c r="L147" s="105">
        <f t="shared" si="69"/>
        <v>332.73659385269667</v>
      </c>
      <c r="M147" s="105">
        <f t="shared" si="69"/>
        <v>332.13471307619943</v>
      </c>
      <c r="N147" s="105">
        <f t="shared" si="69"/>
        <v>332.22593309971325</v>
      </c>
    </row>
    <row r="148" spans="1:14" x14ac:dyDescent="0.2">
      <c r="A148" s="4" t="s">
        <v>1</v>
      </c>
      <c r="B148" s="105">
        <f t="shared" ref="B148:N148" si="70">B132/B140</f>
        <v>375.25962781677134</v>
      </c>
      <c r="C148" s="105">
        <f t="shared" si="70"/>
        <v>374.92891493838295</v>
      </c>
      <c r="D148" s="105">
        <f t="shared" si="70"/>
        <v>374.80293247344457</v>
      </c>
      <c r="E148" s="105">
        <f t="shared" si="70"/>
        <v>374.52991062965469</v>
      </c>
      <c r="F148" s="105">
        <f t="shared" si="70"/>
        <v>374.63267855793208</v>
      </c>
      <c r="G148" s="105">
        <f t="shared" si="70"/>
        <v>374.82407733651837</v>
      </c>
      <c r="H148" s="105">
        <f t="shared" si="70"/>
        <v>374.57231067800802</v>
      </c>
      <c r="I148" s="105">
        <f t="shared" si="70"/>
        <v>374.6699806035287</v>
      </c>
      <c r="J148" s="105">
        <f t="shared" si="70"/>
        <v>374.50265168901234</v>
      </c>
      <c r="K148" s="105">
        <f t="shared" si="70"/>
        <v>374.56895466336294</v>
      </c>
      <c r="L148" s="105">
        <f t="shared" si="70"/>
        <v>374.71335476580157</v>
      </c>
      <c r="M148" s="105">
        <f t="shared" si="70"/>
        <v>374.76468226185085</v>
      </c>
      <c r="N148" s="105">
        <f t="shared" si="70"/>
        <v>374.72501315460204</v>
      </c>
    </row>
    <row r="149" spans="1:14" x14ac:dyDescent="0.2">
      <c r="A149" s="4" t="s">
        <v>59</v>
      </c>
      <c r="B149" s="105">
        <f t="shared" ref="B149:N149" si="71">B133/B141</f>
        <v>369.25735946032762</v>
      </c>
      <c r="C149" s="105">
        <f t="shared" si="71"/>
        <v>368.89386066150598</v>
      </c>
      <c r="D149" s="105">
        <f t="shared" si="71"/>
        <v>369.15200229489392</v>
      </c>
      <c r="E149" s="105">
        <f t="shared" si="71"/>
        <v>369.93577928363987</v>
      </c>
      <c r="F149" s="105">
        <f t="shared" si="71"/>
        <v>369.53163010274926</v>
      </c>
      <c r="G149" s="105">
        <f t="shared" si="71"/>
        <v>370.09205372132067</v>
      </c>
      <c r="H149" s="105">
        <f t="shared" si="71"/>
        <v>368.13366822078507</v>
      </c>
      <c r="I149" s="105">
        <f t="shared" si="71"/>
        <v>368.49294527224617</v>
      </c>
      <c r="J149" s="105">
        <f t="shared" si="71"/>
        <v>368.89929519189616</v>
      </c>
      <c r="K149" s="105">
        <f t="shared" si="71"/>
        <v>368.52190330007676</v>
      </c>
      <c r="L149" s="105">
        <f t="shared" si="71"/>
        <v>369.23856261566931</v>
      </c>
      <c r="M149" s="105">
        <f t="shared" si="71"/>
        <v>369.60056733067728</v>
      </c>
      <c r="N149" s="105">
        <f t="shared" si="71"/>
        <v>369.14124895015061</v>
      </c>
    </row>
    <row r="150" spans="1:14" x14ac:dyDescent="0.2">
      <c r="A150" s="4" t="s">
        <v>2</v>
      </c>
      <c r="B150" s="105">
        <f t="shared" ref="B150:N150" si="72">B134/B142</f>
        <v>362.46810282301072</v>
      </c>
      <c r="C150" s="105">
        <f t="shared" si="72"/>
        <v>362.21629711435691</v>
      </c>
      <c r="D150" s="105">
        <f t="shared" si="72"/>
        <v>361.76317252715836</v>
      </c>
      <c r="E150" s="105">
        <f t="shared" si="72"/>
        <v>361.47722315692874</v>
      </c>
      <c r="F150" s="105">
        <f t="shared" si="72"/>
        <v>361.46816490765173</v>
      </c>
      <c r="G150" s="105">
        <f t="shared" si="72"/>
        <v>361.96154742202418</v>
      </c>
      <c r="H150" s="105">
        <f t="shared" si="72"/>
        <v>361.7094360416508</v>
      </c>
      <c r="I150" s="105">
        <f t="shared" si="72"/>
        <v>361.2339273739031</v>
      </c>
      <c r="J150" s="105">
        <f t="shared" si="72"/>
        <v>361.11408594763765</v>
      </c>
      <c r="K150" s="105">
        <f t="shared" si="72"/>
        <v>362.21897280741069</v>
      </c>
      <c r="L150" s="105">
        <f t="shared" si="72"/>
        <v>361.80186492242166</v>
      </c>
      <c r="M150" s="105">
        <f t="shared" si="72"/>
        <v>361.69976537532153</v>
      </c>
      <c r="N150" s="105">
        <f t="shared" si="72"/>
        <v>361.7652586404626</v>
      </c>
    </row>
    <row r="151" spans="1:14" x14ac:dyDescent="0.2">
      <c r="A151" s="4" t="s">
        <v>21</v>
      </c>
      <c r="B151" s="105">
        <f t="shared" ref="B151:N151" si="73">B135/B143</f>
        <v>370.23035555555555</v>
      </c>
      <c r="C151" s="105">
        <f t="shared" si="73"/>
        <v>370.86171376481309</v>
      </c>
      <c r="D151" s="105">
        <f t="shared" si="73"/>
        <v>371.23737387698685</v>
      </c>
      <c r="E151" s="105">
        <f t="shared" si="73"/>
        <v>372.08944243301954</v>
      </c>
      <c r="F151" s="105">
        <f t="shared" si="73"/>
        <v>373.50770665009321</v>
      </c>
      <c r="G151" s="105">
        <f t="shared" si="73"/>
        <v>372.81518761167359</v>
      </c>
      <c r="H151" s="105">
        <f t="shared" si="73"/>
        <v>373.02567448680355</v>
      </c>
      <c r="I151" s="105">
        <f t="shared" si="73"/>
        <v>371.9556572379368</v>
      </c>
      <c r="J151" s="105">
        <f t="shared" si="73"/>
        <v>372.76920195439737</v>
      </c>
      <c r="K151" s="105">
        <f t="shared" si="73"/>
        <v>373.23943636363634</v>
      </c>
      <c r="L151" s="105">
        <f t="shared" si="73"/>
        <v>373.09178649237475</v>
      </c>
      <c r="M151" s="105">
        <f t="shared" si="73"/>
        <v>373.05234200743496</v>
      </c>
      <c r="N151" s="105">
        <f t="shared" si="73"/>
        <v>372.45067830389661</v>
      </c>
    </row>
    <row r="152" spans="1:14" s="25" customFormat="1" x14ac:dyDescent="0.2">
      <c r="A152" s="5" t="s">
        <v>58</v>
      </c>
      <c r="B152" s="106">
        <f t="shared" ref="B152:N152" si="74">B136/B144</f>
        <v>362.46254203179603</v>
      </c>
      <c r="C152" s="106">
        <f t="shared" si="74"/>
        <v>362.32914328144204</v>
      </c>
      <c r="D152" s="106">
        <f t="shared" si="74"/>
        <v>362.68363807213268</v>
      </c>
      <c r="E152" s="106">
        <f t="shared" si="74"/>
        <v>362.55249334257462</v>
      </c>
      <c r="F152" s="106">
        <f t="shared" si="74"/>
        <v>362.8352130388148</v>
      </c>
      <c r="G152" s="106">
        <f t="shared" si="74"/>
        <v>363.18838863796969</v>
      </c>
      <c r="H152" s="106">
        <f t="shared" si="74"/>
        <v>361.26496797372874</v>
      </c>
      <c r="I152" s="106">
        <f t="shared" si="74"/>
        <v>361.33498898678414</v>
      </c>
      <c r="J152" s="106">
        <f t="shared" si="74"/>
        <v>361.13215916170151</v>
      </c>
      <c r="K152" s="106">
        <f t="shared" si="74"/>
        <v>361.31345197013428</v>
      </c>
      <c r="L152" s="106">
        <f t="shared" si="74"/>
        <v>361.04168196628859</v>
      </c>
      <c r="M152" s="106">
        <f t="shared" si="74"/>
        <v>360.56229225857942</v>
      </c>
      <c r="N152" s="106">
        <f t="shared" si="74"/>
        <v>361.87418811018318</v>
      </c>
    </row>
    <row r="153" spans="1:14" x14ac:dyDescent="0.2">
      <c r="A153" s="1"/>
      <c r="I153" s="1"/>
    </row>
    <row r="154" spans="1:14" x14ac:dyDescent="0.2">
      <c r="A154" s="1"/>
      <c r="I154" s="1"/>
    </row>
    <row r="155" spans="1:14" x14ac:dyDescent="0.2">
      <c r="A155" s="1"/>
      <c r="I155" s="1"/>
    </row>
    <row r="156" spans="1:14" x14ac:dyDescent="0.2">
      <c r="A156" s="1"/>
      <c r="I156" s="1"/>
    </row>
    <row r="157" spans="1:14" x14ac:dyDescent="0.2">
      <c r="A157" s="1"/>
      <c r="I157" s="1"/>
    </row>
    <row r="158" spans="1:14" x14ac:dyDescent="0.2">
      <c r="A158" s="1"/>
      <c r="I158" s="1"/>
    </row>
    <row r="159" spans="1:14" x14ac:dyDescent="0.2">
      <c r="A159" s="1"/>
      <c r="I159" s="1"/>
    </row>
    <row r="160" spans="1:14" x14ac:dyDescent="0.2">
      <c r="A160" s="1"/>
      <c r="I160" s="1"/>
    </row>
    <row r="161" spans="1:9" x14ac:dyDescent="0.2">
      <c r="A161" s="1"/>
      <c r="I161" s="1"/>
    </row>
    <row r="162" spans="1:9" x14ac:dyDescent="0.2">
      <c r="A162" s="1"/>
      <c r="I162" s="1"/>
    </row>
    <row r="163" spans="1:9" x14ac:dyDescent="0.2">
      <c r="A163" s="1"/>
      <c r="I163" s="1"/>
    </row>
    <row r="164" spans="1:9" x14ac:dyDescent="0.2">
      <c r="A164" s="1"/>
      <c r="I164" s="1"/>
    </row>
    <row r="165" spans="1:9" x14ac:dyDescent="0.2">
      <c r="A165" s="1"/>
      <c r="I165" s="1"/>
    </row>
    <row r="166" spans="1:9" x14ac:dyDescent="0.2">
      <c r="A166" s="1"/>
      <c r="I166" s="1"/>
    </row>
    <row r="167" spans="1:9" x14ac:dyDescent="0.2">
      <c r="A167" s="1"/>
      <c r="I167" s="1"/>
    </row>
    <row r="168" spans="1:9" x14ac:dyDescent="0.2">
      <c r="A168" s="1"/>
      <c r="I168" s="1"/>
    </row>
    <row r="169" spans="1:9" x14ac:dyDescent="0.2">
      <c r="A169" s="1"/>
      <c r="I169" s="1"/>
    </row>
    <row r="170" spans="1:9" x14ac:dyDescent="0.2">
      <c r="A170" s="1"/>
      <c r="I170" s="1"/>
    </row>
    <row r="171" spans="1:9" x14ac:dyDescent="0.2">
      <c r="A171" s="1"/>
      <c r="I171" s="1"/>
    </row>
    <row r="172" spans="1:9" x14ac:dyDescent="0.2">
      <c r="A172" s="1"/>
      <c r="I172" s="1"/>
    </row>
    <row r="173" spans="1:9" x14ac:dyDescent="0.2">
      <c r="A173" s="1"/>
      <c r="I173" s="1"/>
    </row>
    <row r="174" spans="1:9" x14ac:dyDescent="0.2">
      <c r="A174" s="1"/>
      <c r="I174" s="1"/>
    </row>
    <row r="175" spans="1:9" x14ac:dyDescent="0.2">
      <c r="A175" s="1"/>
      <c r="I175" s="1"/>
    </row>
    <row r="176" spans="1:9" x14ac:dyDescent="0.2">
      <c r="A176" s="1"/>
      <c r="I176" s="1"/>
    </row>
    <row r="177" spans="1:9" x14ac:dyDescent="0.2">
      <c r="A177" s="1"/>
      <c r="I177" s="1"/>
    </row>
    <row r="178" spans="1:9" x14ac:dyDescent="0.2">
      <c r="A178" s="1"/>
      <c r="I178" s="1"/>
    </row>
    <row r="179" spans="1:9" x14ac:dyDescent="0.2">
      <c r="A179" s="1"/>
      <c r="I179" s="1"/>
    </row>
    <row r="180" spans="1:9" x14ac:dyDescent="0.2">
      <c r="A180" s="1"/>
      <c r="I180" s="1"/>
    </row>
    <row r="181" spans="1:9" x14ac:dyDescent="0.2">
      <c r="A181" s="1"/>
      <c r="I181" s="1"/>
    </row>
    <row r="182" spans="1:9" x14ac:dyDescent="0.2">
      <c r="A182" s="1"/>
      <c r="I182" s="1"/>
    </row>
    <row r="183" spans="1:9" x14ac:dyDescent="0.2">
      <c r="A183" s="1"/>
      <c r="I183" s="1"/>
    </row>
    <row r="184" spans="1:9" x14ac:dyDescent="0.2">
      <c r="A184" s="1"/>
      <c r="I184" s="1"/>
    </row>
    <row r="185" spans="1:9" x14ac:dyDescent="0.2">
      <c r="A185" s="1"/>
      <c r="I185" s="1"/>
    </row>
    <row r="186" spans="1:9" x14ac:dyDescent="0.2">
      <c r="A186" s="1"/>
      <c r="I186" s="1"/>
    </row>
    <row r="187" spans="1:9" x14ac:dyDescent="0.2">
      <c r="A187" s="1"/>
      <c r="I187" s="1"/>
    </row>
    <row r="188" spans="1:9" x14ac:dyDescent="0.2">
      <c r="A188" s="1"/>
      <c r="I188" s="1"/>
    </row>
    <row r="189" spans="1:9" x14ac:dyDescent="0.2">
      <c r="A189" s="1"/>
      <c r="I189" s="1"/>
    </row>
    <row r="190" spans="1:9" x14ac:dyDescent="0.2">
      <c r="A190" s="1"/>
      <c r="I190" s="1"/>
    </row>
    <row r="191" spans="1:9" x14ac:dyDescent="0.2">
      <c r="A191" s="1"/>
      <c r="I191" s="1"/>
    </row>
    <row r="192" spans="1:9" x14ac:dyDescent="0.2">
      <c r="A192" s="1"/>
      <c r="I192" s="1"/>
    </row>
    <row r="193" spans="1:9" x14ac:dyDescent="0.2">
      <c r="A193" s="1"/>
      <c r="I193" s="1"/>
    </row>
    <row r="194" spans="1:9" x14ac:dyDescent="0.2">
      <c r="A194" s="1"/>
      <c r="I194" s="1"/>
    </row>
    <row r="195" spans="1:9" x14ac:dyDescent="0.2">
      <c r="A195" s="1"/>
      <c r="I195" s="1"/>
    </row>
    <row r="196" spans="1:9" x14ac:dyDescent="0.2">
      <c r="A196" s="1"/>
      <c r="I196" s="1"/>
    </row>
    <row r="197" spans="1:9" x14ac:dyDescent="0.2">
      <c r="A197" s="1"/>
      <c r="I197" s="1"/>
    </row>
    <row r="198" spans="1:9" x14ac:dyDescent="0.2">
      <c r="A198" s="1"/>
      <c r="I198" s="1"/>
    </row>
    <row r="199" spans="1:9" x14ac:dyDescent="0.2">
      <c r="A199" s="1"/>
      <c r="I199" s="1"/>
    </row>
    <row r="200" spans="1:9" x14ac:dyDescent="0.2">
      <c r="A200" s="1"/>
      <c r="I200" s="1"/>
    </row>
    <row r="201" spans="1:9" x14ac:dyDescent="0.2">
      <c r="A201" s="1"/>
      <c r="I201" s="1"/>
    </row>
    <row r="202" spans="1:9" x14ac:dyDescent="0.2">
      <c r="A202" s="1"/>
      <c r="I202" s="1"/>
    </row>
    <row r="203" spans="1:9" x14ac:dyDescent="0.2">
      <c r="A203" s="1"/>
      <c r="I203" s="1"/>
    </row>
    <row r="204" spans="1:9" x14ac:dyDescent="0.2">
      <c r="A204" s="1"/>
      <c r="I204" s="1"/>
    </row>
    <row r="205" spans="1:9" x14ac:dyDescent="0.2">
      <c r="A205" s="1"/>
      <c r="I205" s="1"/>
    </row>
    <row r="206" spans="1:9" x14ac:dyDescent="0.2">
      <c r="A206" s="1"/>
      <c r="I206" s="1"/>
    </row>
    <row r="207" spans="1:9" x14ac:dyDescent="0.2">
      <c r="A207" s="1"/>
      <c r="I207" s="1"/>
    </row>
    <row r="208" spans="1:9" x14ac:dyDescent="0.2">
      <c r="A208" s="1"/>
      <c r="I208" s="1"/>
    </row>
    <row r="209" spans="1:9" x14ac:dyDescent="0.2">
      <c r="A209" s="1"/>
      <c r="I209" s="1"/>
    </row>
    <row r="210" spans="1:9" x14ac:dyDescent="0.2">
      <c r="A210" s="1"/>
      <c r="I210" s="1"/>
    </row>
    <row r="211" spans="1:9" x14ac:dyDescent="0.2">
      <c r="A211" s="1"/>
      <c r="I211" s="1"/>
    </row>
    <row r="212" spans="1:9" x14ac:dyDescent="0.2">
      <c r="A212" s="1"/>
      <c r="I212" s="1"/>
    </row>
    <row r="213" spans="1:9" x14ac:dyDescent="0.2">
      <c r="A213" s="1"/>
      <c r="I213" s="1"/>
    </row>
    <row r="214" spans="1:9" x14ac:dyDescent="0.2">
      <c r="A214" s="1"/>
      <c r="I214" s="1"/>
    </row>
    <row r="215" spans="1:9" x14ac:dyDescent="0.2">
      <c r="A215" s="1"/>
      <c r="I215" s="1"/>
    </row>
    <row r="216" spans="1:9" x14ac:dyDescent="0.2">
      <c r="A216" s="1"/>
      <c r="I216" s="1"/>
    </row>
    <row r="217" spans="1:9" x14ac:dyDescent="0.2">
      <c r="A217" s="1"/>
      <c r="I217" s="1"/>
    </row>
    <row r="218" spans="1:9" x14ac:dyDescent="0.2">
      <c r="A218" s="1"/>
      <c r="I218" s="1"/>
    </row>
    <row r="219" spans="1:9" x14ac:dyDescent="0.2">
      <c r="A219" s="1"/>
      <c r="I219" s="1"/>
    </row>
    <row r="220" spans="1:9" x14ac:dyDescent="0.2">
      <c r="A220" s="1"/>
      <c r="I220" s="1"/>
    </row>
    <row r="221" spans="1:9" x14ac:dyDescent="0.2">
      <c r="A221" s="1"/>
      <c r="I221" s="1"/>
    </row>
    <row r="222" spans="1:9" x14ac:dyDescent="0.2">
      <c r="A222" s="1"/>
      <c r="I222" s="1"/>
    </row>
    <row r="223" spans="1:9" x14ac:dyDescent="0.2">
      <c r="A223" s="1"/>
      <c r="I223" s="1"/>
    </row>
    <row r="224" spans="1:9" x14ac:dyDescent="0.2">
      <c r="A224" s="1"/>
      <c r="I224" s="1"/>
    </row>
    <row r="225" spans="1:9" x14ac:dyDescent="0.2">
      <c r="A225" s="1"/>
      <c r="I225" s="1"/>
    </row>
    <row r="226" spans="1:9" x14ac:dyDescent="0.2">
      <c r="A226" s="1"/>
      <c r="I226" s="1"/>
    </row>
    <row r="227" spans="1:9" x14ac:dyDescent="0.2">
      <c r="A227" s="1"/>
      <c r="I227" s="1"/>
    </row>
    <row r="228" spans="1:9" x14ac:dyDescent="0.2">
      <c r="A228" s="1"/>
      <c r="I228" s="1"/>
    </row>
    <row r="229" spans="1:9" x14ac:dyDescent="0.2">
      <c r="A229" s="1"/>
      <c r="I229" s="1"/>
    </row>
    <row r="230" spans="1:9" x14ac:dyDescent="0.2">
      <c r="A230" s="1"/>
      <c r="I230" s="1"/>
    </row>
    <row r="231" spans="1:9" x14ac:dyDescent="0.2">
      <c r="A231" s="1"/>
      <c r="I231" s="1"/>
    </row>
    <row r="232" spans="1:9" x14ac:dyDescent="0.2">
      <c r="A232" s="1"/>
      <c r="I232" s="1"/>
    </row>
    <row r="233" spans="1:9" x14ac:dyDescent="0.2">
      <c r="A233" s="1"/>
      <c r="I233" s="1"/>
    </row>
    <row r="234" spans="1:9" x14ac:dyDescent="0.2">
      <c r="A234" s="1"/>
      <c r="I234" s="1"/>
    </row>
    <row r="235" spans="1:9" x14ac:dyDescent="0.2">
      <c r="A235" s="1"/>
      <c r="I235" s="1"/>
    </row>
    <row r="236" spans="1:9" x14ac:dyDescent="0.2">
      <c r="A236" s="1"/>
      <c r="I236" s="1"/>
    </row>
    <row r="237" spans="1:9" x14ac:dyDescent="0.2">
      <c r="A237" s="1"/>
      <c r="I237" s="1"/>
    </row>
    <row r="238" spans="1:9" x14ac:dyDescent="0.2">
      <c r="A238" s="1"/>
      <c r="I238" s="1"/>
    </row>
    <row r="239" spans="1:9" x14ac:dyDescent="0.2">
      <c r="A239" s="1"/>
      <c r="I239" s="1"/>
    </row>
    <row r="240" spans="1:9" x14ac:dyDescent="0.2">
      <c r="A240" s="1"/>
      <c r="I240" s="1"/>
    </row>
    <row r="241" spans="1:9" x14ac:dyDescent="0.2">
      <c r="A241" s="1"/>
      <c r="I241" s="1"/>
    </row>
    <row r="242" spans="1:9" x14ac:dyDescent="0.2">
      <c r="A242" s="1"/>
      <c r="I242" s="1"/>
    </row>
    <row r="243" spans="1:9" x14ac:dyDescent="0.2">
      <c r="A243" s="1"/>
      <c r="I243" s="1"/>
    </row>
    <row r="244" spans="1:9" x14ac:dyDescent="0.2">
      <c r="A244" s="1"/>
      <c r="I244" s="1"/>
    </row>
    <row r="245" spans="1:9" x14ac:dyDescent="0.2">
      <c r="A245" s="1"/>
      <c r="I245" s="1"/>
    </row>
    <row r="246" spans="1:9" x14ac:dyDescent="0.2">
      <c r="A246" s="1"/>
      <c r="I246" s="1"/>
    </row>
    <row r="247" spans="1:9" x14ac:dyDescent="0.2">
      <c r="A247" s="1"/>
      <c r="I247" s="1"/>
    </row>
    <row r="248" spans="1:9" x14ac:dyDescent="0.2">
      <c r="A248" s="1"/>
      <c r="I248" s="1"/>
    </row>
    <row r="249" spans="1:9" x14ac:dyDescent="0.2">
      <c r="A249" s="1"/>
      <c r="I249" s="1"/>
    </row>
    <row r="250" spans="1:9" x14ac:dyDescent="0.2">
      <c r="A250" s="1"/>
      <c r="I250" s="1"/>
    </row>
    <row r="251" spans="1:9" x14ac:dyDescent="0.2">
      <c r="A251" s="1"/>
      <c r="I251" s="1"/>
    </row>
    <row r="252" spans="1:9" x14ac:dyDescent="0.2">
      <c r="A252" s="1"/>
      <c r="I252" s="1"/>
    </row>
    <row r="253" spans="1:9" x14ac:dyDescent="0.2">
      <c r="A253" s="1"/>
      <c r="I253" s="1"/>
    </row>
    <row r="254" spans="1:9" x14ac:dyDescent="0.2">
      <c r="A254" s="1"/>
      <c r="I254" s="1"/>
    </row>
    <row r="255" spans="1:9" x14ac:dyDescent="0.2">
      <c r="A255" s="1"/>
      <c r="I255" s="1"/>
    </row>
    <row r="256" spans="1:9" x14ac:dyDescent="0.2">
      <c r="A256" s="1"/>
      <c r="I256" s="1"/>
    </row>
    <row r="257" spans="1:9" x14ac:dyDescent="0.2">
      <c r="A257" s="1"/>
      <c r="I257" s="1"/>
    </row>
    <row r="258" spans="1:9" x14ac:dyDescent="0.2">
      <c r="A258" s="1"/>
      <c r="I258" s="1"/>
    </row>
    <row r="259" spans="1:9" x14ac:dyDescent="0.2">
      <c r="A259" s="1"/>
      <c r="I259" s="1"/>
    </row>
    <row r="260" spans="1:9" x14ac:dyDescent="0.2">
      <c r="A260" s="1"/>
      <c r="I260" s="1"/>
    </row>
    <row r="261" spans="1:9" x14ac:dyDescent="0.2">
      <c r="A261" s="1"/>
      <c r="I261" s="1"/>
    </row>
    <row r="262" spans="1:9" x14ac:dyDescent="0.2">
      <c r="A262" s="1"/>
      <c r="I262" s="1"/>
    </row>
    <row r="263" spans="1:9" x14ac:dyDescent="0.2">
      <c r="A263" s="1"/>
      <c r="I263" s="1"/>
    </row>
    <row r="264" spans="1:9" x14ac:dyDescent="0.2">
      <c r="A264" s="1"/>
      <c r="I264" s="1"/>
    </row>
    <row r="265" spans="1:9" x14ac:dyDescent="0.2">
      <c r="A265" s="1"/>
      <c r="I265" s="1"/>
    </row>
    <row r="266" spans="1:9" x14ac:dyDescent="0.2">
      <c r="A266" s="1"/>
      <c r="I266" s="1"/>
    </row>
    <row r="267" spans="1:9" x14ac:dyDescent="0.2">
      <c r="A267" s="1"/>
      <c r="I267" s="1"/>
    </row>
    <row r="268" spans="1:9" x14ac:dyDescent="0.2">
      <c r="A268" s="1"/>
      <c r="I268" s="1"/>
    </row>
    <row r="269" spans="1:9" x14ac:dyDescent="0.2">
      <c r="A269" s="1"/>
      <c r="I269" s="1"/>
    </row>
    <row r="270" spans="1:9" x14ac:dyDescent="0.2">
      <c r="A270" s="1"/>
      <c r="I270" s="1"/>
    </row>
    <row r="271" spans="1:9" x14ac:dyDescent="0.2">
      <c r="A271" s="1"/>
      <c r="I271" s="1"/>
    </row>
    <row r="272" spans="1:9" x14ac:dyDescent="0.2">
      <c r="A272" s="1"/>
      <c r="I272" s="1"/>
    </row>
    <row r="273" spans="1:9" x14ac:dyDescent="0.2">
      <c r="A273" s="1"/>
      <c r="I273" s="1"/>
    </row>
    <row r="274" spans="1:9" x14ac:dyDescent="0.2">
      <c r="A274" s="1"/>
      <c r="I274" s="1"/>
    </row>
    <row r="275" spans="1:9" x14ac:dyDescent="0.2">
      <c r="A275" s="1"/>
      <c r="I275" s="1"/>
    </row>
    <row r="276" spans="1:9" x14ac:dyDescent="0.2">
      <c r="A276" s="1"/>
      <c r="I276" s="1"/>
    </row>
    <row r="277" spans="1:9" x14ac:dyDescent="0.2">
      <c r="A277" s="1"/>
      <c r="I277" s="1"/>
    </row>
    <row r="278" spans="1:9" x14ac:dyDescent="0.2">
      <c r="A278" s="1"/>
      <c r="I278" s="1"/>
    </row>
    <row r="279" spans="1:9" x14ac:dyDescent="0.2">
      <c r="A279" s="1"/>
      <c r="I279" s="1"/>
    </row>
    <row r="280" spans="1:9" x14ac:dyDescent="0.2">
      <c r="A280" s="1"/>
      <c r="I280" s="1"/>
    </row>
    <row r="281" spans="1:9" x14ac:dyDescent="0.2">
      <c r="A281" s="1"/>
      <c r="I281" s="1"/>
    </row>
    <row r="282" spans="1:9" x14ac:dyDescent="0.2">
      <c r="A282" s="1"/>
      <c r="I282" s="1"/>
    </row>
    <row r="283" spans="1:9" x14ac:dyDescent="0.2">
      <c r="A283" s="1"/>
      <c r="I283" s="1"/>
    </row>
    <row r="284" spans="1:9" x14ac:dyDescent="0.2">
      <c r="A284" s="1"/>
      <c r="I284" s="1"/>
    </row>
    <row r="285" spans="1:9" x14ac:dyDescent="0.2">
      <c r="A285" s="1"/>
      <c r="I285" s="1"/>
    </row>
    <row r="286" spans="1:9" x14ac:dyDescent="0.2">
      <c r="A286" s="1"/>
      <c r="I286" s="1"/>
    </row>
    <row r="287" spans="1:9" x14ac:dyDescent="0.2">
      <c r="A287" s="1"/>
      <c r="I287" s="1"/>
    </row>
    <row r="288" spans="1:9" x14ac:dyDescent="0.2">
      <c r="A288" s="1"/>
      <c r="I288" s="1"/>
    </row>
    <row r="289" spans="1:9" x14ac:dyDescent="0.2">
      <c r="A289" s="1"/>
      <c r="I289" s="1"/>
    </row>
    <row r="290" spans="1:9" x14ac:dyDescent="0.2">
      <c r="A290" s="1"/>
      <c r="I290" s="1"/>
    </row>
    <row r="291" spans="1:9" x14ac:dyDescent="0.2">
      <c r="A291" s="1"/>
      <c r="I291" s="1"/>
    </row>
    <row r="292" spans="1:9" x14ac:dyDescent="0.2">
      <c r="A292" s="1"/>
      <c r="I292" s="1"/>
    </row>
    <row r="293" spans="1:9" x14ac:dyDescent="0.2">
      <c r="A293" s="1"/>
      <c r="I293" s="1"/>
    </row>
    <row r="294" spans="1:9" x14ac:dyDescent="0.2">
      <c r="A294" s="1"/>
      <c r="I294" s="1"/>
    </row>
    <row r="295" spans="1:9" x14ac:dyDescent="0.2">
      <c r="A295" s="1"/>
      <c r="I295" s="1"/>
    </row>
    <row r="296" spans="1:9" x14ac:dyDescent="0.2">
      <c r="A296" s="1"/>
      <c r="I296" s="1"/>
    </row>
    <row r="297" spans="1:9" x14ac:dyDescent="0.2">
      <c r="A297" s="1"/>
      <c r="I297" s="1"/>
    </row>
    <row r="298" spans="1:9" x14ac:dyDescent="0.2">
      <c r="A298" s="1"/>
      <c r="I298" s="1"/>
    </row>
    <row r="299" spans="1:9" x14ac:dyDescent="0.2">
      <c r="A299" s="1"/>
      <c r="I299" s="1"/>
    </row>
    <row r="300" spans="1:9" x14ac:dyDescent="0.2">
      <c r="A300" s="1"/>
      <c r="I300" s="1"/>
    </row>
    <row r="301" spans="1:9" x14ac:dyDescent="0.2">
      <c r="A301" s="1"/>
      <c r="I301" s="1"/>
    </row>
    <row r="302" spans="1:9" x14ac:dyDescent="0.2">
      <c r="A302" s="1"/>
      <c r="I302" s="1"/>
    </row>
    <row r="303" spans="1:9" x14ac:dyDescent="0.2">
      <c r="A303" s="1"/>
      <c r="I303" s="1"/>
    </row>
    <row r="304" spans="1:9" x14ac:dyDescent="0.2">
      <c r="A304" s="1"/>
      <c r="I304" s="1"/>
    </row>
    <row r="305" spans="1:9" x14ac:dyDescent="0.2">
      <c r="A305" s="1"/>
      <c r="I305" s="1"/>
    </row>
    <row r="306" spans="1:9" x14ac:dyDescent="0.2">
      <c r="A306" s="1"/>
      <c r="I306" s="1"/>
    </row>
    <row r="307" spans="1:9" x14ac:dyDescent="0.2">
      <c r="A307" s="1"/>
      <c r="I307" s="1"/>
    </row>
    <row r="308" spans="1:9" x14ac:dyDescent="0.2">
      <c r="A308" s="1"/>
      <c r="I308" s="1"/>
    </row>
    <row r="309" spans="1:9" x14ac:dyDescent="0.2">
      <c r="A309" s="1"/>
      <c r="I309" s="1"/>
    </row>
    <row r="310" spans="1:9" x14ac:dyDescent="0.2">
      <c r="A310" s="1"/>
      <c r="I310" s="1"/>
    </row>
    <row r="311" spans="1:9" x14ac:dyDescent="0.2">
      <c r="A311" s="1"/>
      <c r="I311" s="1"/>
    </row>
    <row r="312" spans="1:9" x14ac:dyDescent="0.2">
      <c r="A312" s="1"/>
      <c r="I312" s="1"/>
    </row>
    <row r="313" spans="1:9" x14ac:dyDescent="0.2">
      <c r="A313" s="1"/>
      <c r="I313" s="1"/>
    </row>
    <row r="314" spans="1:9" x14ac:dyDescent="0.2">
      <c r="A314" s="1"/>
      <c r="I314" s="1"/>
    </row>
    <row r="315" spans="1:9" x14ac:dyDescent="0.2">
      <c r="A315" s="1"/>
      <c r="I315" s="1"/>
    </row>
    <row r="316" spans="1:9" x14ac:dyDescent="0.2">
      <c r="A316" s="1"/>
      <c r="I316" s="1"/>
    </row>
    <row r="317" spans="1:9" x14ac:dyDescent="0.2">
      <c r="A317" s="1"/>
      <c r="I317" s="1"/>
    </row>
    <row r="318" spans="1:9" x14ac:dyDescent="0.2">
      <c r="A318" s="1"/>
      <c r="I318" s="1"/>
    </row>
    <row r="319" spans="1:9" x14ac:dyDescent="0.2">
      <c r="A319" s="1"/>
      <c r="I319" s="1"/>
    </row>
    <row r="320" spans="1:9" x14ac:dyDescent="0.2">
      <c r="A320" s="1"/>
      <c r="I320" s="1"/>
    </row>
    <row r="321" spans="1:9" x14ac:dyDescent="0.2">
      <c r="A321" s="1"/>
      <c r="I321" s="1"/>
    </row>
    <row r="322" spans="1:9" x14ac:dyDescent="0.2">
      <c r="A322" s="1"/>
      <c r="I322" s="1"/>
    </row>
    <row r="323" spans="1:9" x14ac:dyDescent="0.2">
      <c r="A323" s="1"/>
      <c r="I323" s="1"/>
    </row>
    <row r="324" spans="1:9" x14ac:dyDescent="0.2">
      <c r="A324" s="1"/>
      <c r="I324" s="1"/>
    </row>
    <row r="325" spans="1:9" x14ac:dyDescent="0.2">
      <c r="A325" s="1"/>
      <c r="I325" s="1"/>
    </row>
    <row r="326" spans="1:9" x14ac:dyDescent="0.2">
      <c r="A326" s="1"/>
      <c r="I326" s="1"/>
    </row>
    <row r="327" spans="1:9" x14ac:dyDescent="0.2">
      <c r="A327" s="1"/>
      <c r="I327" s="1"/>
    </row>
    <row r="328" spans="1:9" x14ac:dyDescent="0.2">
      <c r="A328" s="1"/>
      <c r="I328" s="1"/>
    </row>
    <row r="329" spans="1:9" x14ac:dyDescent="0.2">
      <c r="A329" s="1"/>
      <c r="I329" s="1"/>
    </row>
    <row r="330" spans="1:9" x14ac:dyDescent="0.2">
      <c r="A330" s="1"/>
      <c r="I330" s="1"/>
    </row>
    <row r="331" spans="1:9" x14ac:dyDescent="0.2">
      <c r="A331" s="1"/>
      <c r="I331" s="1"/>
    </row>
    <row r="332" spans="1:9" x14ac:dyDescent="0.2">
      <c r="A332" s="1"/>
      <c r="I332" s="1"/>
    </row>
    <row r="333" spans="1:9" x14ac:dyDescent="0.2">
      <c r="A333" s="1"/>
      <c r="I333" s="1"/>
    </row>
    <row r="334" spans="1:9" x14ac:dyDescent="0.2">
      <c r="A334" s="1"/>
      <c r="I334" s="1"/>
    </row>
    <row r="335" spans="1:9" x14ac:dyDescent="0.2">
      <c r="A335" s="1"/>
      <c r="I335" s="1"/>
    </row>
    <row r="336" spans="1:9" x14ac:dyDescent="0.2">
      <c r="A336" s="1"/>
      <c r="I336" s="1"/>
    </row>
    <row r="337" spans="1:9" x14ac:dyDescent="0.2">
      <c r="A337" s="1"/>
      <c r="I337" s="1"/>
    </row>
    <row r="338" spans="1:9" x14ac:dyDescent="0.2">
      <c r="A338" s="1"/>
      <c r="I338" s="1"/>
    </row>
    <row r="339" spans="1:9" x14ac:dyDescent="0.2">
      <c r="A339" s="1"/>
      <c r="I339" s="1"/>
    </row>
    <row r="340" spans="1:9" x14ac:dyDescent="0.2">
      <c r="A340" s="1"/>
      <c r="I340" s="1"/>
    </row>
    <row r="341" spans="1:9" x14ac:dyDescent="0.2">
      <c r="A341" s="1"/>
      <c r="I341" s="1"/>
    </row>
    <row r="342" spans="1:9" x14ac:dyDescent="0.2">
      <c r="A342" s="1"/>
      <c r="I342" s="1"/>
    </row>
    <row r="343" spans="1:9" x14ac:dyDescent="0.2">
      <c r="A343" s="1"/>
      <c r="I343" s="1"/>
    </row>
    <row r="344" spans="1:9" x14ac:dyDescent="0.2">
      <c r="A344" s="1"/>
      <c r="I344" s="1"/>
    </row>
    <row r="345" spans="1:9" x14ac:dyDescent="0.2">
      <c r="A345" s="1"/>
      <c r="I345" s="1"/>
    </row>
    <row r="346" spans="1:9" x14ac:dyDescent="0.2">
      <c r="A346" s="1"/>
      <c r="I346" s="1"/>
    </row>
    <row r="347" spans="1:9" x14ac:dyDescent="0.2">
      <c r="A347" s="1"/>
      <c r="I347" s="1"/>
    </row>
    <row r="348" spans="1:9" x14ac:dyDescent="0.2">
      <c r="A348" s="1"/>
      <c r="I348" s="1"/>
    </row>
    <row r="349" spans="1:9" x14ac:dyDescent="0.2">
      <c r="A349" s="1"/>
      <c r="I349" s="1"/>
    </row>
    <row r="350" spans="1:9" x14ac:dyDescent="0.2">
      <c r="A350" s="1"/>
      <c r="I350" s="1"/>
    </row>
    <row r="351" spans="1:9" x14ac:dyDescent="0.2">
      <c r="A351" s="1"/>
      <c r="I351" s="1"/>
    </row>
    <row r="352" spans="1:9" x14ac:dyDescent="0.2">
      <c r="A352" s="1"/>
      <c r="I352" s="1"/>
    </row>
    <row r="353" spans="1:9" x14ac:dyDescent="0.2">
      <c r="A353" s="1"/>
      <c r="I353" s="1"/>
    </row>
    <row r="354" spans="1:9" x14ac:dyDescent="0.2">
      <c r="A354" s="1"/>
      <c r="I354" s="1"/>
    </row>
    <row r="355" spans="1:9" x14ac:dyDescent="0.2">
      <c r="A355" s="1"/>
      <c r="I355" s="1"/>
    </row>
    <row r="356" spans="1:9" x14ac:dyDescent="0.2">
      <c r="A356" s="1"/>
      <c r="I356" s="1"/>
    </row>
    <row r="357" spans="1:9" x14ac:dyDescent="0.2">
      <c r="A357" s="1"/>
      <c r="I357" s="1"/>
    </row>
    <row r="358" spans="1:9" x14ac:dyDescent="0.2">
      <c r="A358" s="1"/>
      <c r="I358" s="1"/>
    </row>
    <row r="359" spans="1:9" x14ac:dyDescent="0.2">
      <c r="A359" s="1"/>
      <c r="I359" s="1"/>
    </row>
    <row r="360" spans="1:9" x14ac:dyDescent="0.2">
      <c r="A360" s="1"/>
      <c r="I360" s="1"/>
    </row>
    <row r="361" spans="1:9" x14ac:dyDescent="0.2">
      <c r="A361" s="1"/>
      <c r="I361" s="1"/>
    </row>
    <row r="362" spans="1:9" x14ac:dyDescent="0.2">
      <c r="A362" s="1"/>
      <c r="I362" s="1"/>
    </row>
    <row r="363" spans="1:9" x14ac:dyDescent="0.2">
      <c r="A363" s="1"/>
      <c r="I363" s="1"/>
    </row>
    <row r="364" spans="1:9" x14ac:dyDescent="0.2">
      <c r="A364" s="1"/>
      <c r="I364" s="1"/>
    </row>
    <row r="365" spans="1:9" x14ac:dyDescent="0.2">
      <c r="A365" s="1"/>
      <c r="I365" s="1"/>
    </row>
    <row r="366" spans="1:9" x14ac:dyDescent="0.2">
      <c r="A366" s="1"/>
      <c r="I366" s="1"/>
    </row>
    <row r="367" spans="1:9" x14ac:dyDescent="0.2">
      <c r="A367" s="1"/>
      <c r="I367" s="1"/>
    </row>
    <row r="368" spans="1:9" x14ac:dyDescent="0.2">
      <c r="A368" s="1"/>
      <c r="I368" s="1"/>
    </row>
    <row r="369" spans="1:9" x14ac:dyDescent="0.2">
      <c r="A369" s="1"/>
      <c r="I369" s="1"/>
    </row>
    <row r="370" spans="1:9" x14ac:dyDescent="0.2">
      <c r="A370" s="1"/>
      <c r="I370" s="1"/>
    </row>
    <row r="371" spans="1:9" x14ac:dyDescent="0.2">
      <c r="A371" s="1"/>
      <c r="I371" s="1"/>
    </row>
    <row r="372" spans="1:9" x14ac:dyDescent="0.2">
      <c r="A372" s="1"/>
      <c r="I372" s="1"/>
    </row>
    <row r="373" spans="1:9" x14ac:dyDescent="0.2">
      <c r="A373" s="1"/>
      <c r="I373" s="1"/>
    </row>
    <row r="374" spans="1:9" x14ac:dyDescent="0.2">
      <c r="A374" s="1"/>
      <c r="I374" s="1"/>
    </row>
    <row r="375" spans="1:9" x14ac:dyDescent="0.2">
      <c r="A375" s="1"/>
      <c r="I375" s="1"/>
    </row>
    <row r="376" spans="1:9" x14ac:dyDescent="0.2">
      <c r="A376" s="1"/>
      <c r="I376" s="1"/>
    </row>
    <row r="377" spans="1:9" x14ac:dyDescent="0.2">
      <c r="A377" s="1"/>
      <c r="I377" s="1"/>
    </row>
    <row r="378" spans="1:9" x14ac:dyDescent="0.2">
      <c r="A378" s="1"/>
      <c r="I378" s="1"/>
    </row>
    <row r="379" spans="1:9" x14ac:dyDescent="0.2">
      <c r="A379" s="1"/>
      <c r="I379" s="1"/>
    </row>
    <row r="380" spans="1:9" x14ac:dyDescent="0.2">
      <c r="A380" s="1"/>
      <c r="I380" s="1"/>
    </row>
    <row r="381" spans="1:9" x14ac:dyDescent="0.2">
      <c r="A381" s="1"/>
      <c r="I381" s="1"/>
    </row>
    <row r="382" spans="1:9" x14ac:dyDescent="0.2">
      <c r="A382" s="1"/>
      <c r="I382" s="1"/>
    </row>
    <row r="383" spans="1:9" x14ac:dyDescent="0.2">
      <c r="A383" s="1"/>
      <c r="I383" s="1"/>
    </row>
    <row r="384" spans="1:9" x14ac:dyDescent="0.2">
      <c r="A384" s="1"/>
      <c r="I384" s="1"/>
    </row>
    <row r="385" spans="1:9" x14ac:dyDescent="0.2">
      <c r="A385" s="1"/>
      <c r="I385" s="1"/>
    </row>
    <row r="386" spans="1:9" x14ac:dyDescent="0.2">
      <c r="A386" s="1"/>
      <c r="I386" s="1"/>
    </row>
    <row r="387" spans="1:9" x14ac:dyDescent="0.2">
      <c r="A387" s="1"/>
      <c r="I387" s="1"/>
    </row>
    <row r="388" spans="1:9" x14ac:dyDescent="0.2">
      <c r="A388" s="1"/>
      <c r="I388" s="1"/>
    </row>
    <row r="389" spans="1:9" x14ac:dyDescent="0.2">
      <c r="A389" s="1"/>
      <c r="I389" s="1"/>
    </row>
    <row r="390" spans="1:9" x14ac:dyDescent="0.2">
      <c r="A390" s="1"/>
      <c r="I390" s="1"/>
    </row>
    <row r="391" spans="1:9" x14ac:dyDescent="0.2">
      <c r="A391" s="1"/>
      <c r="I391" s="1"/>
    </row>
    <row r="392" spans="1:9" x14ac:dyDescent="0.2">
      <c r="A392" s="1"/>
      <c r="I392" s="1"/>
    </row>
    <row r="393" spans="1:9" x14ac:dyDescent="0.2">
      <c r="A393" s="1"/>
      <c r="I393" s="1"/>
    </row>
    <row r="394" spans="1:9" x14ac:dyDescent="0.2">
      <c r="A394" s="1"/>
      <c r="I394" s="1"/>
    </row>
    <row r="395" spans="1:9" x14ac:dyDescent="0.2">
      <c r="A395" s="1"/>
      <c r="I395" s="1"/>
    </row>
    <row r="396" spans="1:9" x14ac:dyDescent="0.2">
      <c r="A396" s="1"/>
      <c r="I396" s="1"/>
    </row>
    <row r="397" spans="1:9" x14ac:dyDescent="0.2">
      <c r="A397" s="1"/>
      <c r="I397" s="1"/>
    </row>
    <row r="398" spans="1:9" x14ac:dyDescent="0.2">
      <c r="A398" s="1"/>
      <c r="I398" s="1"/>
    </row>
    <row r="399" spans="1:9" x14ac:dyDescent="0.2">
      <c r="A399" s="1"/>
      <c r="I399" s="1"/>
    </row>
    <row r="400" spans="1:9" x14ac:dyDescent="0.2">
      <c r="A400" s="1"/>
      <c r="I400" s="1"/>
    </row>
    <row r="401" spans="1:9" x14ac:dyDescent="0.2">
      <c r="A401" s="1"/>
      <c r="I401" s="1"/>
    </row>
    <row r="402" spans="1:9" x14ac:dyDescent="0.2">
      <c r="A402" s="1"/>
      <c r="I402" s="1"/>
    </row>
    <row r="403" spans="1:9" x14ac:dyDescent="0.2">
      <c r="A403" s="1"/>
      <c r="I403" s="1"/>
    </row>
    <row r="404" spans="1:9" x14ac:dyDescent="0.2">
      <c r="A404" s="1"/>
      <c r="I404" s="1"/>
    </row>
    <row r="405" spans="1:9" x14ac:dyDescent="0.2">
      <c r="A405" s="1"/>
      <c r="I405" s="1"/>
    </row>
    <row r="406" spans="1:9" x14ac:dyDescent="0.2">
      <c r="A406" s="1"/>
      <c r="I406" s="1"/>
    </row>
    <row r="407" spans="1:9" x14ac:dyDescent="0.2">
      <c r="A407" s="1"/>
      <c r="I407" s="1"/>
    </row>
    <row r="408" spans="1:9" x14ac:dyDescent="0.2">
      <c r="A408" s="1"/>
      <c r="I408" s="1"/>
    </row>
    <row r="409" spans="1:9" x14ac:dyDescent="0.2">
      <c r="A409" s="1"/>
      <c r="I409" s="1"/>
    </row>
    <row r="410" spans="1:9" x14ac:dyDescent="0.2">
      <c r="A410" s="1"/>
      <c r="I410" s="1"/>
    </row>
    <row r="411" spans="1:9" x14ac:dyDescent="0.2">
      <c r="A411" s="1"/>
      <c r="I411" s="1"/>
    </row>
    <row r="412" spans="1:9" x14ac:dyDescent="0.2">
      <c r="A412" s="1"/>
      <c r="I412" s="1"/>
    </row>
    <row r="413" spans="1:9" x14ac:dyDescent="0.2">
      <c r="A413" s="1"/>
      <c r="I413" s="1"/>
    </row>
    <row r="414" spans="1:9" x14ac:dyDescent="0.2">
      <c r="A414" s="1"/>
      <c r="I414" s="1"/>
    </row>
    <row r="415" spans="1:9" x14ac:dyDescent="0.2">
      <c r="A415" s="1"/>
      <c r="I415" s="1"/>
    </row>
    <row r="416" spans="1:9" x14ac:dyDescent="0.2">
      <c r="A416" s="1"/>
      <c r="I416" s="1"/>
    </row>
    <row r="417" spans="1:9" x14ac:dyDescent="0.2">
      <c r="A417" s="1"/>
      <c r="I417" s="1"/>
    </row>
    <row r="418" spans="1:9" x14ac:dyDescent="0.2">
      <c r="A418" s="1"/>
      <c r="I418" s="1"/>
    </row>
    <row r="419" spans="1:9" x14ac:dyDescent="0.2">
      <c r="A419" s="1"/>
      <c r="I419" s="1"/>
    </row>
    <row r="420" spans="1:9" x14ac:dyDescent="0.2">
      <c r="A420" s="1"/>
      <c r="I420" s="1"/>
    </row>
    <row r="421" spans="1:9" x14ac:dyDescent="0.2">
      <c r="A421" s="1"/>
      <c r="I421" s="1"/>
    </row>
    <row r="422" spans="1:9" x14ac:dyDescent="0.2">
      <c r="A422" s="1"/>
      <c r="I422" s="1"/>
    </row>
    <row r="423" spans="1:9" x14ac:dyDescent="0.2">
      <c r="A423" s="1"/>
      <c r="I423" s="1"/>
    </row>
    <row r="424" spans="1:9" x14ac:dyDescent="0.2">
      <c r="A424" s="1"/>
      <c r="I424" s="1"/>
    </row>
    <row r="425" spans="1:9" x14ac:dyDescent="0.2">
      <c r="A425" s="1"/>
      <c r="I425" s="1"/>
    </row>
    <row r="426" spans="1:9" x14ac:dyDescent="0.2">
      <c r="A426" s="1"/>
      <c r="I426" s="1"/>
    </row>
    <row r="427" spans="1:9" x14ac:dyDescent="0.2">
      <c r="A427" s="1"/>
      <c r="I427" s="1"/>
    </row>
    <row r="428" spans="1:9" x14ac:dyDescent="0.2">
      <c r="A428" s="1"/>
      <c r="I428" s="1"/>
    </row>
    <row r="429" spans="1:9" x14ac:dyDescent="0.2">
      <c r="A429" s="1"/>
      <c r="I429" s="1"/>
    </row>
    <row r="430" spans="1:9" x14ac:dyDescent="0.2">
      <c r="A430" s="1"/>
      <c r="I430" s="1"/>
    </row>
    <row r="431" spans="1:9" x14ac:dyDescent="0.2">
      <c r="A431" s="1"/>
      <c r="I431" s="1"/>
    </row>
    <row r="432" spans="1:9" x14ac:dyDescent="0.2">
      <c r="A432" s="1"/>
      <c r="I432" s="1"/>
    </row>
    <row r="433" spans="1:9" x14ac:dyDescent="0.2">
      <c r="A433" s="1"/>
      <c r="I433" s="1"/>
    </row>
    <row r="434" spans="1:9" x14ac:dyDescent="0.2">
      <c r="A434" s="1"/>
      <c r="I434" s="1"/>
    </row>
    <row r="435" spans="1:9" x14ac:dyDescent="0.2">
      <c r="A435" s="1"/>
      <c r="I435" s="1"/>
    </row>
    <row r="436" spans="1:9" x14ac:dyDescent="0.2">
      <c r="A436" s="1"/>
      <c r="I436" s="1"/>
    </row>
    <row r="437" spans="1:9" x14ac:dyDescent="0.2">
      <c r="A437" s="1"/>
      <c r="I437" s="1"/>
    </row>
    <row r="438" spans="1:9" x14ac:dyDescent="0.2">
      <c r="A438" s="1"/>
      <c r="I438" s="1"/>
    </row>
    <row r="439" spans="1:9" x14ac:dyDescent="0.2">
      <c r="A439" s="1"/>
      <c r="I439" s="1"/>
    </row>
    <row r="440" spans="1:9" x14ac:dyDescent="0.2">
      <c r="A440" s="1"/>
      <c r="I440" s="1"/>
    </row>
    <row r="441" spans="1:9" x14ac:dyDescent="0.2">
      <c r="A441" s="1"/>
      <c r="I441" s="1"/>
    </row>
    <row r="442" spans="1:9" x14ac:dyDescent="0.2">
      <c r="A442" s="1"/>
      <c r="I442" s="1"/>
    </row>
    <row r="443" spans="1:9" x14ac:dyDescent="0.2">
      <c r="A443" s="1"/>
      <c r="I443" s="1"/>
    </row>
    <row r="444" spans="1:9" x14ac:dyDescent="0.2">
      <c r="A444" s="1"/>
      <c r="I444" s="1"/>
    </row>
    <row r="445" spans="1:9" x14ac:dyDescent="0.2">
      <c r="A445" s="1"/>
      <c r="I445" s="1"/>
    </row>
    <row r="446" spans="1:9" x14ac:dyDescent="0.2">
      <c r="A446" s="1"/>
      <c r="I446" s="1"/>
    </row>
    <row r="447" spans="1:9" x14ac:dyDescent="0.2">
      <c r="A447" s="1"/>
      <c r="I447" s="1"/>
    </row>
    <row r="448" spans="1:9" x14ac:dyDescent="0.2">
      <c r="A448" s="1"/>
      <c r="I448" s="1"/>
    </row>
    <row r="449" spans="1:9" x14ac:dyDescent="0.2">
      <c r="A449" s="1"/>
      <c r="I449" s="1"/>
    </row>
    <row r="450" spans="1:9" x14ac:dyDescent="0.2">
      <c r="A450" s="1"/>
      <c r="I450" s="1"/>
    </row>
    <row r="451" spans="1:9" x14ac:dyDescent="0.2">
      <c r="A451" s="1"/>
      <c r="I451" s="1"/>
    </row>
    <row r="452" spans="1:9" x14ac:dyDescent="0.2">
      <c r="A452" s="1"/>
      <c r="I452" s="1"/>
    </row>
    <row r="453" spans="1:9" x14ac:dyDescent="0.2">
      <c r="A453" s="1"/>
      <c r="I453" s="1"/>
    </row>
    <row r="454" spans="1:9" x14ac:dyDescent="0.2">
      <c r="A454" s="1"/>
      <c r="I454" s="1"/>
    </row>
    <row r="455" spans="1:9" x14ac:dyDescent="0.2">
      <c r="A455" s="1"/>
      <c r="I455" s="1"/>
    </row>
    <row r="456" spans="1:9" x14ac:dyDescent="0.2">
      <c r="A456" s="1"/>
      <c r="I456" s="1"/>
    </row>
    <row r="457" spans="1:9" x14ac:dyDescent="0.2">
      <c r="A457" s="1"/>
      <c r="I457" s="1"/>
    </row>
    <row r="458" spans="1:9" x14ac:dyDescent="0.2">
      <c r="A458" s="1"/>
      <c r="I458" s="1"/>
    </row>
    <row r="459" spans="1:9" x14ac:dyDescent="0.2">
      <c r="A459" s="1"/>
      <c r="I459" s="1"/>
    </row>
    <row r="460" spans="1:9" x14ac:dyDescent="0.2">
      <c r="A460" s="1"/>
      <c r="I460" s="1"/>
    </row>
    <row r="461" spans="1:9" x14ac:dyDescent="0.2">
      <c r="A461" s="1"/>
      <c r="I461" s="1"/>
    </row>
    <row r="462" spans="1:9" x14ac:dyDescent="0.2">
      <c r="A462" s="1"/>
      <c r="I462" s="1"/>
    </row>
    <row r="463" spans="1:9" x14ac:dyDescent="0.2">
      <c r="A463" s="1"/>
      <c r="I463" s="1"/>
    </row>
    <row r="464" spans="1:9" x14ac:dyDescent="0.2">
      <c r="A464" s="1"/>
      <c r="I464" s="1"/>
    </row>
    <row r="465" spans="1:9" x14ac:dyDescent="0.2">
      <c r="A465" s="1"/>
      <c r="I465" s="1"/>
    </row>
    <row r="466" spans="1:9" x14ac:dyDescent="0.2">
      <c r="A466" s="1"/>
      <c r="I466" s="1"/>
    </row>
    <row r="467" spans="1:9" x14ac:dyDescent="0.2">
      <c r="A467" s="1"/>
      <c r="I467" s="1"/>
    </row>
    <row r="468" spans="1:9" x14ac:dyDescent="0.2">
      <c r="A468" s="1"/>
      <c r="I468" s="1"/>
    </row>
    <row r="469" spans="1:9" x14ac:dyDescent="0.2">
      <c r="A469" s="1"/>
      <c r="I469" s="1"/>
    </row>
    <row r="470" spans="1:9" x14ac:dyDescent="0.2">
      <c r="A470" s="1"/>
      <c r="I470" s="1"/>
    </row>
    <row r="471" spans="1:9" x14ac:dyDescent="0.2">
      <c r="A471" s="1"/>
      <c r="I471" s="1"/>
    </row>
    <row r="472" spans="1:9" x14ac:dyDescent="0.2">
      <c r="A472" s="1"/>
      <c r="I472" s="1"/>
    </row>
    <row r="473" spans="1:9" x14ac:dyDescent="0.2">
      <c r="A473" s="1"/>
      <c r="I473" s="1"/>
    </row>
    <row r="474" spans="1:9" x14ac:dyDescent="0.2">
      <c r="A474" s="1"/>
      <c r="I474" s="1"/>
    </row>
    <row r="475" spans="1:9" x14ac:dyDescent="0.2">
      <c r="A475" s="1"/>
      <c r="I475" s="1"/>
    </row>
    <row r="476" spans="1:9" x14ac:dyDescent="0.2">
      <c r="A476" s="1"/>
      <c r="I476" s="1"/>
    </row>
    <row r="477" spans="1:9" x14ac:dyDescent="0.2">
      <c r="A477" s="1"/>
      <c r="I477" s="1"/>
    </row>
    <row r="478" spans="1:9" x14ac:dyDescent="0.2">
      <c r="A478" s="1"/>
      <c r="I478" s="1"/>
    </row>
    <row r="479" spans="1:9" x14ac:dyDescent="0.2">
      <c r="A479" s="1"/>
      <c r="I479" s="1"/>
    </row>
    <row r="480" spans="1:9" x14ac:dyDescent="0.2">
      <c r="A480" s="1"/>
      <c r="I480" s="1"/>
    </row>
    <row r="481" spans="1:9" x14ac:dyDescent="0.2">
      <c r="A481" s="1"/>
      <c r="I481" s="1"/>
    </row>
    <row r="482" spans="1:9" x14ac:dyDescent="0.2">
      <c r="A482" s="1"/>
      <c r="I482" s="1"/>
    </row>
    <row r="483" spans="1:9" x14ac:dyDescent="0.2">
      <c r="A483" s="1"/>
      <c r="I483" s="1"/>
    </row>
    <row r="484" spans="1:9" x14ac:dyDescent="0.2">
      <c r="A484" s="1"/>
      <c r="I484" s="1"/>
    </row>
    <row r="485" spans="1:9" x14ac:dyDescent="0.2">
      <c r="A485" s="1"/>
      <c r="I485" s="1"/>
    </row>
    <row r="486" spans="1:9" x14ac:dyDescent="0.2">
      <c r="A486" s="1"/>
      <c r="I486" s="1"/>
    </row>
    <row r="487" spans="1:9" x14ac:dyDescent="0.2">
      <c r="A487" s="1"/>
      <c r="I487" s="1"/>
    </row>
    <row r="488" spans="1:9" x14ac:dyDescent="0.2">
      <c r="A488" s="1"/>
      <c r="I488" s="1"/>
    </row>
    <row r="489" spans="1:9" x14ac:dyDescent="0.2">
      <c r="A489" s="1"/>
      <c r="I489" s="1"/>
    </row>
    <row r="490" spans="1:9" x14ac:dyDescent="0.2">
      <c r="A490" s="1"/>
      <c r="I490" s="1"/>
    </row>
    <row r="491" spans="1:9" x14ac:dyDescent="0.2">
      <c r="A491" s="1"/>
      <c r="I491" s="1"/>
    </row>
    <row r="492" spans="1:9" x14ac:dyDescent="0.2">
      <c r="A492" s="1"/>
      <c r="I492" s="1"/>
    </row>
    <row r="493" spans="1:9" x14ac:dyDescent="0.2">
      <c r="A493" s="1"/>
      <c r="I493" s="1"/>
    </row>
    <row r="494" spans="1:9" x14ac:dyDescent="0.2">
      <c r="A494" s="1"/>
      <c r="I494" s="1"/>
    </row>
    <row r="495" spans="1:9" x14ac:dyDescent="0.2">
      <c r="A495" s="1"/>
      <c r="I495" s="1"/>
    </row>
    <row r="496" spans="1:9" x14ac:dyDescent="0.2">
      <c r="A496" s="1"/>
      <c r="I496" s="1"/>
    </row>
    <row r="497" spans="1:9" x14ac:dyDescent="0.2">
      <c r="A497" s="1"/>
      <c r="I497" s="1"/>
    </row>
    <row r="498" spans="1:9" x14ac:dyDescent="0.2">
      <c r="A498" s="1"/>
      <c r="I498" s="1"/>
    </row>
    <row r="499" spans="1:9" x14ac:dyDescent="0.2">
      <c r="A499" s="1"/>
      <c r="I499" s="1"/>
    </row>
    <row r="500" spans="1:9" x14ac:dyDescent="0.2">
      <c r="A500" s="1"/>
      <c r="I500" s="1"/>
    </row>
    <row r="501" spans="1:9" x14ac:dyDescent="0.2">
      <c r="A501" s="1"/>
      <c r="I501" s="1"/>
    </row>
    <row r="502" spans="1:9" x14ac:dyDescent="0.2">
      <c r="A502" s="1"/>
      <c r="I502" s="1"/>
    </row>
    <row r="503" spans="1:9" x14ac:dyDescent="0.2">
      <c r="A503" s="1"/>
      <c r="I503" s="1"/>
    </row>
    <row r="504" spans="1:9" x14ac:dyDescent="0.2">
      <c r="A504" s="1"/>
      <c r="I504" s="1"/>
    </row>
    <row r="505" spans="1:9" x14ac:dyDescent="0.2">
      <c r="A505" s="1"/>
      <c r="I505" s="1"/>
    </row>
    <row r="506" spans="1:9" x14ac:dyDescent="0.2">
      <c r="A506" s="1"/>
      <c r="I506" s="1"/>
    </row>
    <row r="507" spans="1:9" x14ac:dyDescent="0.2">
      <c r="A507" s="1"/>
      <c r="I507" s="1"/>
    </row>
    <row r="508" spans="1:9" x14ac:dyDescent="0.2">
      <c r="A508" s="1"/>
      <c r="I508" s="1"/>
    </row>
    <row r="509" spans="1:9" x14ac:dyDescent="0.2">
      <c r="A509" s="1"/>
      <c r="I509" s="1"/>
    </row>
    <row r="510" spans="1:9" x14ac:dyDescent="0.2">
      <c r="A510" s="1"/>
      <c r="I510" s="1"/>
    </row>
    <row r="511" spans="1:9" x14ac:dyDescent="0.2">
      <c r="A511" s="1"/>
      <c r="I511" s="1"/>
    </row>
    <row r="512" spans="1:9" x14ac:dyDescent="0.2">
      <c r="A512" s="1"/>
      <c r="I512" s="1"/>
    </row>
    <row r="513" spans="1:9" x14ac:dyDescent="0.2">
      <c r="A513" s="1"/>
      <c r="I513" s="1"/>
    </row>
    <row r="514" spans="1:9" x14ac:dyDescent="0.2">
      <c r="A514" s="1"/>
      <c r="I514" s="1"/>
    </row>
    <row r="515" spans="1:9" x14ac:dyDescent="0.2">
      <c r="A515" s="1"/>
      <c r="I515" s="1"/>
    </row>
    <row r="516" spans="1:9" x14ac:dyDescent="0.2">
      <c r="A516" s="1"/>
      <c r="I516" s="1"/>
    </row>
    <row r="517" spans="1:9" x14ac:dyDescent="0.2">
      <c r="A517" s="1"/>
      <c r="I517" s="1"/>
    </row>
    <row r="518" spans="1:9" x14ac:dyDescent="0.2">
      <c r="A518" s="1"/>
      <c r="I518" s="1"/>
    </row>
    <row r="519" spans="1:9" x14ac:dyDescent="0.2">
      <c r="A519" s="1"/>
      <c r="I519" s="1"/>
    </row>
    <row r="520" spans="1:9" x14ac:dyDescent="0.2">
      <c r="A520" s="1"/>
      <c r="I520" s="1"/>
    </row>
    <row r="521" spans="1:9" x14ac:dyDescent="0.2">
      <c r="A521" s="1"/>
      <c r="I521" s="1"/>
    </row>
    <row r="522" spans="1:9" x14ac:dyDescent="0.2">
      <c r="A522" s="1"/>
      <c r="I522" s="1"/>
    </row>
    <row r="523" spans="1:9" x14ac:dyDescent="0.2">
      <c r="A523" s="1"/>
      <c r="I523" s="1"/>
    </row>
    <row r="524" spans="1:9" x14ac:dyDescent="0.2">
      <c r="A524" s="1"/>
      <c r="I524" s="1"/>
    </row>
    <row r="525" spans="1:9" x14ac:dyDescent="0.2">
      <c r="A525" s="1"/>
      <c r="I525" s="1"/>
    </row>
    <row r="526" spans="1:9" x14ac:dyDescent="0.2">
      <c r="A526" s="1"/>
      <c r="I526" s="1"/>
    </row>
    <row r="527" spans="1:9" x14ac:dyDescent="0.2">
      <c r="A527" s="1"/>
      <c r="I527" s="1"/>
    </row>
    <row r="528" spans="1:9" x14ac:dyDescent="0.2">
      <c r="A528" s="1"/>
      <c r="I528" s="1"/>
    </row>
    <row r="529" spans="1:9" x14ac:dyDescent="0.2">
      <c r="A529" s="1"/>
      <c r="I529" s="1"/>
    </row>
    <row r="530" spans="1:9" x14ac:dyDescent="0.2">
      <c r="A530" s="1"/>
      <c r="I530" s="1"/>
    </row>
    <row r="531" spans="1:9" x14ac:dyDescent="0.2">
      <c r="A531" s="1"/>
      <c r="I531" s="1"/>
    </row>
    <row r="532" spans="1:9" x14ac:dyDescent="0.2">
      <c r="A532" s="1"/>
      <c r="I532" s="1"/>
    </row>
    <row r="533" spans="1:9" x14ac:dyDescent="0.2">
      <c r="A533" s="1"/>
      <c r="I533" s="1"/>
    </row>
    <row r="534" spans="1:9" x14ac:dyDescent="0.2">
      <c r="A534" s="1"/>
      <c r="I534" s="1"/>
    </row>
    <row r="535" spans="1:9" x14ac:dyDescent="0.2">
      <c r="A535" s="1"/>
      <c r="I535" s="1"/>
    </row>
    <row r="536" spans="1:9" x14ac:dyDescent="0.2">
      <c r="A536" s="1"/>
      <c r="I536" s="1"/>
    </row>
    <row r="537" spans="1:9" x14ac:dyDescent="0.2">
      <c r="A537" s="1"/>
      <c r="I537" s="1"/>
    </row>
    <row r="538" spans="1:9" x14ac:dyDescent="0.2">
      <c r="A538" s="1"/>
      <c r="I538" s="1"/>
    </row>
    <row r="539" spans="1:9" x14ac:dyDescent="0.2">
      <c r="A539" s="1"/>
      <c r="I539" s="1"/>
    </row>
    <row r="540" spans="1:9" x14ac:dyDescent="0.2">
      <c r="A540" s="1"/>
      <c r="I540" s="1"/>
    </row>
    <row r="541" spans="1:9" x14ac:dyDescent="0.2">
      <c r="A541" s="1"/>
      <c r="I541" s="1"/>
    </row>
    <row r="542" spans="1:9" x14ac:dyDescent="0.2">
      <c r="A542" s="1"/>
      <c r="I542" s="1"/>
    </row>
    <row r="543" spans="1:9" x14ac:dyDescent="0.2">
      <c r="A543" s="1"/>
      <c r="I543" s="1"/>
    </row>
    <row r="544" spans="1:9" x14ac:dyDescent="0.2">
      <c r="A544" s="1"/>
      <c r="I544" s="1"/>
    </row>
    <row r="545" spans="1:9" x14ac:dyDescent="0.2">
      <c r="A545" s="1"/>
      <c r="I545" s="1"/>
    </row>
    <row r="546" spans="1:9" x14ac:dyDescent="0.2">
      <c r="A546" s="1"/>
      <c r="I546" s="1"/>
    </row>
    <row r="547" spans="1:9" x14ac:dyDescent="0.2">
      <c r="A547" s="1"/>
      <c r="I547" s="1"/>
    </row>
    <row r="548" spans="1:9" x14ac:dyDescent="0.2">
      <c r="A548" s="1"/>
      <c r="I548" s="1"/>
    </row>
    <row r="549" spans="1:9" x14ac:dyDescent="0.2">
      <c r="A549" s="1"/>
      <c r="I549" s="1"/>
    </row>
    <row r="550" spans="1:9" x14ac:dyDescent="0.2">
      <c r="A550" s="1"/>
      <c r="I550" s="1"/>
    </row>
    <row r="551" spans="1:9" x14ac:dyDescent="0.2">
      <c r="A551" s="1"/>
      <c r="I551" s="1"/>
    </row>
    <row r="552" spans="1:9" x14ac:dyDescent="0.2">
      <c r="A552" s="1"/>
      <c r="I552" s="1"/>
    </row>
    <row r="553" spans="1:9" x14ac:dyDescent="0.2">
      <c r="A553" s="1"/>
      <c r="I553" s="1"/>
    </row>
    <row r="554" spans="1:9" x14ac:dyDescent="0.2">
      <c r="A554" s="1"/>
      <c r="I554" s="1"/>
    </row>
    <row r="555" spans="1:9" x14ac:dyDescent="0.2">
      <c r="A555" s="1"/>
      <c r="I555" s="1"/>
    </row>
    <row r="556" spans="1:9" x14ac:dyDescent="0.2">
      <c r="A556" s="1"/>
      <c r="I556" s="1"/>
    </row>
    <row r="557" spans="1:9" x14ac:dyDescent="0.2">
      <c r="A557" s="1"/>
      <c r="I557" s="1"/>
    </row>
    <row r="558" spans="1:9" x14ac:dyDescent="0.2">
      <c r="A558" s="1"/>
      <c r="I558" s="1"/>
    </row>
    <row r="559" spans="1:9" x14ac:dyDescent="0.2">
      <c r="A559" s="1"/>
      <c r="I559" s="1"/>
    </row>
    <row r="560" spans="1:9" x14ac:dyDescent="0.2">
      <c r="A560" s="1"/>
      <c r="I560" s="1"/>
    </row>
    <row r="561" spans="1:9" x14ac:dyDescent="0.2">
      <c r="A561" s="1"/>
      <c r="I561" s="1"/>
    </row>
    <row r="562" spans="1:9" x14ac:dyDescent="0.2">
      <c r="A562" s="1"/>
      <c r="I562" s="1"/>
    </row>
    <row r="563" spans="1:9" x14ac:dyDescent="0.2">
      <c r="A563" s="1"/>
      <c r="I563" s="1"/>
    </row>
    <row r="564" spans="1:9" x14ac:dyDescent="0.2">
      <c r="A564" s="1"/>
      <c r="I564" s="1"/>
    </row>
    <row r="565" spans="1:9" x14ac:dyDescent="0.2">
      <c r="A565" s="1"/>
      <c r="I565" s="1"/>
    </row>
    <row r="566" spans="1:9" x14ac:dyDescent="0.2">
      <c r="A566" s="1"/>
      <c r="I566" s="1"/>
    </row>
    <row r="567" spans="1:9" x14ac:dyDescent="0.2">
      <c r="A567" s="1"/>
      <c r="I567" s="1"/>
    </row>
    <row r="568" spans="1:9" x14ac:dyDescent="0.2">
      <c r="A568" s="1"/>
      <c r="I568" s="1"/>
    </row>
    <row r="569" spans="1:9" x14ac:dyDescent="0.2">
      <c r="A569" s="1"/>
      <c r="I569" s="1"/>
    </row>
    <row r="570" spans="1:9" x14ac:dyDescent="0.2">
      <c r="A570" s="1"/>
      <c r="I570" s="1"/>
    </row>
    <row r="571" spans="1:9" x14ac:dyDescent="0.2">
      <c r="A571" s="1"/>
      <c r="I571" s="1"/>
    </row>
    <row r="572" spans="1:9" x14ac:dyDescent="0.2">
      <c r="A572" s="1"/>
      <c r="I572" s="1"/>
    </row>
    <row r="573" spans="1:9" x14ac:dyDescent="0.2">
      <c r="A573" s="1"/>
      <c r="I573" s="1"/>
    </row>
    <row r="574" spans="1:9" x14ac:dyDescent="0.2">
      <c r="A574" s="1"/>
      <c r="I574" s="1"/>
    </row>
    <row r="575" spans="1:9" x14ac:dyDescent="0.2">
      <c r="A575" s="1"/>
      <c r="I575" s="1"/>
    </row>
    <row r="576" spans="1:9" x14ac:dyDescent="0.2">
      <c r="A576" s="1"/>
      <c r="I576" s="1"/>
    </row>
    <row r="577" spans="1:9" x14ac:dyDescent="0.2">
      <c r="A577" s="1"/>
      <c r="I577" s="1"/>
    </row>
    <row r="578" spans="1:9" x14ac:dyDescent="0.2">
      <c r="A578" s="1"/>
      <c r="I578" s="1"/>
    </row>
    <row r="579" spans="1:9" x14ac:dyDescent="0.2">
      <c r="A579" s="1"/>
      <c r="I579" s="1"/>
    </row>
    <row r="580" spans="1:9" x14ac:dyDescent="0.2">
      <c r="A580" s="1"/>
      <c r="I580" s="1"/>
    </row>
    <row r="581" spans="1:9" x14ac:dyDescent="0.2">
      <c r="A581" s="1"/>
      <c r="I581" s="1"/>
    </row>
    <row r="582" spans="1:9" x14ac:dyDescent="0.2">
      <c r="A582" s="1"/>
      <c r="I582" s="1"/>
    </row>
    <row r="583" spans="1:9" x14ac:dyDescent="0.2">
      <c r="A583" s="1"/>
      <c r="I583" s="1"/>
    </row>
    <row r="584" spans="1:9" x14ac:dyDescent="0.2">
      <c r="A584" s="1"/>
      <c r="I584" s="1"/>
    </row>
    <row r="585" spans="1:9" x14ac:dyDescent="0.2">
      <c r="A585" s="1"/>
      <c r="I585" s="1"/>
    </row>
    <row r="586" spans="1:9" x14ac:dyDescent="0.2">
      <c r="A586" s="1"/>
      <c r="I586" s="1"/>
    </row>
    <row r="587" spans="1:9" x14ac:dyDescent="0.2">
      <c r="A587" s="1"/>
      <c r="I587" s="1"/>
    </row>
    <row r="588" spans="1:9" x14ac:dyDescent="0.2">
      <c r="A588" s="1"/>
      <c r="I588" s="1"/>
    </row>
    <row r="589" spans="1:9" x14ac:dyDescent="0.2">
      <c r="A589" s="1"/>
      <c r="I589" s="1"/>
    </row>
    <row r="590" spans="1:9" x14ac:dyDescent="0.2">
      <c r="A590" s="1"/>
      <c r="I590" s="1"/>
    </row>
    <row r="591" spans="1:9" x14ac:dyDescent="0.2">
      <c r="A591" s="1"/>
      <c r="I591" s="1"/>
    </row>
    <row r="592" spans="1:9" x14ac:dyDescent="0.2">
      <c r="A592" s="1"/>
      <c r="I592" s="1"/>
    </row>
    <row r="593" spans="1:9" x14ac:dyDescent="0.2">
      <c r="A593" s="1"/>
      <c r="I593" s="1"/>
    </row>
    <row r="594" spans="1:9" x14ac:dyDescent="0.2">
      <c r="A594" s="1"/>
      <c r="I594" s="1"/>
    </row>
    <row r="595" spans="1:9" x14ac:dyDescent="0.2">
      <c r="A595" s="1"/>
      <c r="I595" s="1"/>
    </row>
    <row r="596" spans="1:9" x14ac:dyDescent="0.2">
      <c r="A596" s="1"/>
      <c r="I596" s="1"/>
    </row>
    <row r="597" spans="1:9" x14ac:dyDescent="0.2">
      <c r="A597" s="1"/>
      <c r="I597" s="1"/>
    </row>
    <row r="598" spans="1:9" x14ac:dyDescent="0.2">
      <c r="A598" s="1"/>
      <c r="I598" s="1"/>
    </row>
    <row r="599" spans="1:9" x14ac:dyDescent="0.2">
      <c r="A599" s="1"/>
      <c r="I599" s="1"/>
    </row>
    <row r="600" spans="1:9" x14ac:dyDescent="0.2">
      <c r="A600" s="1"/>
      <c r="I600" s="1"/>
    </row>
    <row r="601" spans="1:9" x14ac:dyDescent="0.2">
      <c r="A601" s="1"/>
      <c r="I601" s="1"/>
    </row>
    <row r="602" spans="1:9" x14ac:dyDescent="0.2">
      <c r="A602" s="1"/>
      <c r="I602" s="1"/>
    </row>
    <row r="603" spans="1:9" x14ac:dyDescent="0.2">
      <c r="A603" s="1"/>
      <c r="I603" s="1"/>
    </row>
    <row r="604" spans="1:9" x14ac:dyDescent="0.2">
      <c r="A604" s="1"/>
      <c r="I604" s="1"/>
    </row>
    <row r="605" spans="1:9" x14ac:dyDescent="0.2">
      <c r="A605" s="1"/>
      <c r="I605" s="1"/>
    </row>
    <row r="606" spans="1:9" x14ac:dyDescent="0.2">
      <c r="A606" s="1"/>
      <c r="I606" s="1"/>
    </row>
    <row r="607" spans="1:9" x14ac:dyDescent="0.2">
      <c r="A607" s="1"/>
      <c r="I607" s="1"/>
    </row>
    <row r="608" spans="1:9" x14ac:dyDescent="0.2">
      <c r="A608" s="1"/>
      <c r="I608" s="1"/>
    </row>
    <row r="609" spans="1:9" x14ac:dyDescent="0.2">
      <c r="A609" s="1"/>
      <c r="I609" s="1"/>
    </row>
    <row r="610" spans="1:9" x14ac:dyDescent="0.2">
      <c r="A610" s="1"/>
      <c r="I610" s="1"/>
    </row>
    <row r="611" spans="1:9" x14ac:dyDescent="0.2">
      <c r="A611" s="1"/>
      <c r="I611" s="1"/>
    </row>
    <row r="612" spans="1:9" x14ac:dyDescent="0.2">
      <c r="A612" s="1"/>
      <c r="I612" s="1"/>
    </row>
    <row r="613" spans="1:9" x14ac:dyDescent="0.2">
      <c r="A613" s="1"/>
      <c r="I613" s="1"/>
    </row>
    <row r="614" spans="1:9" x14ac:dyDescent="0.2">
      <c r="A614" s="1"/>
      <c r="I614" s="1"/>
    </row>
    <row r="615" spans="1:9" x14ac:dyDescent="0.2">
      <c r="A615" s="1"/>
      <c r="I615" s="1"/>
    </row>
    <row r="616" spans="1:9" x14ac:dyDescent="0.2">
      <c r="A616" s="1"/>
      <c r="I616" s="1"/>
    </row>
    <row r="617" spans="1:9" x14ac:dyDescent="0.2">
      <c r="A617" s="1"/>
      <c r="I617" s="1"/>
    </row>
    <row r="618" spans="1:9" x14ac:dyDescent="0.2">
      <c r="A618" s="1"/>
      <c r="I618" s="1"/>
    </row>
    <row r="619" spans="1:9" x14ac:dyDescent="0.2">
      <c r="A619" s="1"/>
      <c r="I619" s="1"/>
    </row>
    <row r="620" spans="1:9" x14ac:dyDescent="0.2">
      <c r="A620" s="1"/>
      <c r="I620" s="1"/>
    </row>
    <row r="621" spans="1:9" x14ac:dyDescent="0.2">
      <c r="A621" s="1"/>
      <c r="I621" s="1"/>
    </row>
    <row r="622" spans="1:9" x14ac:dyDescent="0.2">
      <c r="A622" s="1"/>
      <c r="I622" s="1"/>
    </row>
    <row r="623" spans="1:9" x14ac:dyDescent="0.2">
      <c r="A623" s="1"/>
      <c r="I623" s="1"/>
    </row>
    <row r="624" spans="1:9" x14ac:dyDescent="0.2">
      <c r="A624" s="1"/>
      <c r="I624" s="1"/>
    </row>
    <row r="625" spans="1:9" x14ac:dyDescent="0.2">
      <c r="A625" s="1"/>
      <c r="I625" s="1"/>
    </row>
    <row r="626" spans="1:9" x14ac:dyDescent="0.2">
      <c r="A626" s="1"/>
      <c r="I626" s="1"/>
    </row>
    <row r="627" spans="1:9" x14ac:dyDescent="0.2">
      <c r="A627" s="1"/>
      <c r="I627" s="1"/>
    </row>
    <row r="628" spans="1:9" x14ac:dyDescent="0.2">
      <c r="A628" s="1"/>
      <c r="I628" s="1"/>
    </row>
    <row r="629" spans="1:9" x14ac:dyDescent="0.2">
      <c r="A629" s="1"/>
      <c r="I629" s="1"/>
    </row>
    <row r="630" spans="1:9" x14ac:dyDescent="0.2">
      <c r="A630" s="1"/>
      <c r="I630" s="1"/>
    </row>
    <row r="631" spans="1:9" x14ac:dyDescent="0.2">
      <c r="A631" s="1"/>
      <c r="I631" s="1"/>
    </row>
    <row r="632" spans="1:9" x14ac:dyDescent="0.2">
      <c r="A632" s="1"/>
      <c r="I632" s="1"/>
    </row>
    <row r="633" spans="1:9" x14ac:dyDescent="0.2">
      <c r="A633" s="1"/>
      <c r="I633" s="1"/>
    </row>
  </sheetData>
  <phoneticPr fontId="0" type="noConversion"/>
  <pageMargins left="0.5" right="0.5" top="0.4" bottom="0.4" header="0.25" footer="0.25"/>
  <pageSetup scale="90" fitToWidth="4" orientation="landscape" r:id="rId1"/>
  <headerFooter alignWithMargins="0">
    <oddHeader>&amp;CHEARING AID PROCUREMENT DISTRIBUTION NOV 1 2014 THROUGH OCT 31 2015</oddHeader>
    <oddFooter>&amp;L&amp;D&amp;C&amp;8Page &amp;P of &amp;N</oddFooter>
  </headerFooter>
  <rowBreaks count="2" manualBreakCount="2">
    <brk id="34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Layout" zoomScaleNormal="100" workbookViewId="0">
      <selection activeCell="J7" sqref="J7"/>
    </sheetView>
  </sheetViews>
  <sheetFormatPr defaultColWidth="9.109375" defaultRowHeight="10.199999999999999" x14ac:dyDescent="0.2"/>
  <cols>
    <col min="1" max="1" width="9.6640625" style="3" customWidth="1"/>
    <col min="2" max="12" width="9.109375" style="1"/>
    <col min="13" max="13" width="10.88671875" style="1" bestFit="1" customWidth="1"/>
    <col min="14" max="14" width="9.5546875" style="1" bestFit="1" customWidth="1"/>
    <col min="15" max="16384" width="9.109375" style="1"/>
  </cols>
  <sheetData>
    <row r="1" spans="1:14" x14ac:dyDescent="0.2">
      <c r="A1" s="28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s="2" customFormat="1" x14ac:dyDescent="0.2">
      <c r="A2" s="31" t="s">
        <v>3</v>
      </c>
      <c r="B2" s="40" t="s">
        <v>22</v>
      </c>
      <c r="C2" s="40" t="s">
        <v>23</v>
      </c>
      <c r="D2" s="40" t="s">
        <v>24</v>
      </c>
      <c r="E2" s="40" t="s">
        <v>25</v>
      </c>
      <c r="F2" s="40" t="s">
        <v>26</v>
      </c>
      <c r="G2" s="40" t="s">
        <v>27</v>
      </c>
      <c r="H2" s="40" t="s">
        <v>28</v>
      </c>
      <c r="I2" s="40" t="s">
        <v>29</v>
      </c>
      <c r="J2" s="40" t="s">
        <v>30</v>
      </c>
      <c r="K2" s="40" t="s">
        <v>31</v>
      </c>
      <c r="L2" s="40" t="s">
        <v>32</v>
      </c>
      <c r="M2" s="40" t="s">
        <v>33</v>
      </c>
      <c r="N2" s="40" t="s">
        <v>0</v>
      </c>
    </row>
    <row r="3" spans="1:14" x14ac:dyDescent="0.2">
      <c r="A3" s="32" t="s">
        <v>9</v>
      </c>
      <c r="B3" s="41">
        <v>282181.8</v>
      </c>
      <c r="C3" s="41">
        <v>311669.55</v>
      </c>
      <c r="D3" s="41">
        <v>291083.40000000002</v>
      </c>
      <c r="E3" s="41">
        <v>256040.2</v>
      </c>
      <c r="F3" s="41">
        <v>295575.3</v>
      </c>
      <c r="G3" s="41">
        <v>304631.55</v>
      </c>
      <c r="H3" s="41">
        <v>433861.65</v>
      </c>
      <c r="I3" s="41">
        <v>491211</v>
      </c>
      <c r="J3" s="41">
        <v>463007.25</v>
      </c>
      <c r="K3" s="41">
        <v>513225.45</v>
      </c>
      <c r="L3" s="41">
        <v>526059.44999999995</v>
      </c>
      <c r="M3" s="41">
        <v>521339.85</v>
      </c>
      <c r="N3" s="41">
        <f t="shared" ref="N3:N8" si="0">SUM(B3:M3)</f>
        <v>4689886.45</v>
      </c>
    </row>
    <row r="4" spans="1:14" x14ac:dyDescent="0.2">
      <c r="A4" s="32" t="s">
        <v>10</v>
      </c>
      <c r="B4" s="41">
        <v>262465.68</v>
      </c>
      <c r="C4" s="41">
        <v>276220.79999999999</v>
      </c>
      <c r="D4" s="41">
        <v>266284.79999999999</v>
      </c>
      <c r="E4" s="41">
        <v>267278.40000000002</v>
      </c>
      <c r="F4" s="41">
        <v>246412.79999999999</v>
      </c>
      <c r="G4" s="41">
        <v>246081.6</v>
      </c>
      <c r="H4" s="41">
        <v>284169.59999999998</v>
      </c>
      <c r="I4" s="41">
        <v>255355.2</v>
      </c>
      <c r="J4" s="41">
        <v>263966.40000000002</v>
      </c>
      <c r="K4" s="41">
        <v>246744</v>
      </c>
      <c r="L4" s="41">
        <v>282182.40000000002</v>
      </c>
      <c r="M4" s="41">
        <v>274564.8</v>
      </c>
      <c r="N4" s="41">
        <f t="shared" si="0"/>
        <v>3171726.48</v>
      </c>
    </row>
    <row r="5" spans="1:14" x14ac:dyDescent="0.2">
      <c r="A5" s="32" t="s">
        <v>1</v>
      </c>
      <c r="B5" s="41">
        <v>1891305.18</v>
      </c>
      <c r="C5" s="41">
        <v>2111505.5699999998</v>
      </c>
      <c r="D5" s="41">
        <v>2031998.94</v>
      </c>
      <c r="E5" s="41">
        <v>1887274.89</v>
      </c>
      <c r="F5" s="41">
        <v>2294334.1800000002</v>
      </c>
      <c r="G5" s="41">
        <v>2373108.0299999998</v>
      </c>
      <c r="H5" s="41">
        <v>2047020.93</v>
      </c>
      <c r="I5" s="41">
        <v>2215926.7200000002</v>
      </c>
      <c r="J5" s="41">
        <v>2047387.32</v>
      </c>
      <c r="K5" s="41">
        <v>2091720.51</v>
      </c>
      <c r="L5" s="41">
        <v>2064241.26</v>
      </c>
      <c r="M5" s="41">
        <v>1837445.85</v>
      </c>
      <c r="N5" s="41">
        <f t="shared" si="0"/>
        <v>24893269.380000003</v>
      </c>
    </row>
    <row r="6" spans="1:14" x14ac:dyDescent="0.2">
      <c r="A6" s="32" t="s">
        <v>59</v>
      </c>
      <c r="B6" s="41">
        <v>225512.12</v>
      </c>
      <c r="C6" s="41">
        <v>272961.08</v>
      </c>
      <c r="D6" s="41">
        <v>257955.16</v>
      </c>
      <c r="E6" s="41">
        <v>213926.16</v>
      </c>
      <c r="F6" s="41">
        <v>264025.2</v>
      </c>
      <c r="G6" s="41">
        <v>226275.6</v>
      </c>
      <c r="H6" s="41">
        <v>309822.36</v>
      </c>
      <c r="I6" s="41">
        <v>301578.23999999999</v>
      </c>
      <c r="J6" s="41">
        <v>274936.96000000002</v>
      </c>
      <c r="K6" s="41">
        <v>283599.2</v>
      </c>
      <c r="L6" s="41">
        <v>278304.84000000003</v>
      </c>
      <c r="M6" s="41">
        <v>256352.76</v>
      </c>
      <c r="N6" s="41">
        <f t="shared" si="0"/>
        <v>3165249.6800000006</v>
      </c>
    </row>
    <row r="7" spans="1:14" x14ac:dyDescent="0.2">
      <c r="A7" s="32" t="s">
        <v>2</v>
      </c>
      <c r="B7" s="41">
        <v>2556240.0699999998</v>
      </c>
      <c r="C7" s="41">
        <v>2642878.71</v>
      </c>
      <c r="D7" s="41">
        <v>2590993.41</v>
      </c>
      <c r="E7" s="41">
        <v>2394337.29</v>
      </c>
      <c r="F7" s="41">
        <v>2852916.02</v>
      </c>
      <c r="G7" s="41">
        <v>2926556.09</v>
      </c>
      <c r="H7" s="41">
        <v>2462520.9500000002</v>
      </c>
      <c r="I7" s="41">
        <v>2610528.88</v>
      </c>
      <c r="J7" s="41">
        <v>2490342.75</v>
      </c>
      <c r="K7" s="41">
        <v>2573904.25</v>
      </c>
      <c r="L7" s="41">
        <v>2593804.11</v>
      </c>
      <c r="M7" s="41">
        <v>2506929.2799999998</v>
      </c>
      <c r="N7" s="41">
        <f t="shared" si="0"/>
        <v>31201951.809999999</v>
      </c>
    </row>
    <row r="8" spans="1:14" x14ac:dyDescent="0.2">
      <c r="A8" s="32" t="s">
        <v>21</v>
      </c>
      <c r="B8" s="41">
        <v>33208.44</v>
      </c>
      <c r="C8" s="41">
        <v>70701.84</v>
      </c>
      <c r="D8" s="41">
        <v>75343.88</v>
      </c>
      <c r="E8" s="41">
        <v>78200.52</v>
      </c>
      <c r="F8" s="41">
        <v>89984.16</v>
      </c>
      <c r="G8" s="41">
        <v>82842.559999999998</v>
      </c>
      <c r="H8" s="41">
        <v>84627.96</v>
      </c>
      <c r="I8" s="41">
        <v>49634.12</v>
      </c>
      <c r="J8" s="41">
        <v>79271.759999999995</v>
      </c>
      <c r="K8" s="41">
        <v>67845.2</v>
      </c>
      <c r="L8" s="41">
        <v>55704.480000000003</v>
      </c>
      <c r="M8" s="41">
        <v>55347.4</v>
      </c>
      <c r="N8" s="41">
        <f t="shared" si="0"/>
        <v>822712.31999999995</v>
      </c>
    </row>
    <row r="9" spans="1:14" ht="9.6" customHeight="1" x14ac:dyDescent="0.2">
      <c r="A9" s="33" t="s">
        <v>6</v>
      </c>
      <c r="B9" s="41">
        <f t="shared" ref="B9:N9" si="1">SUM(B3:B8)</f>
        <v>5250913.29</v>
      </c>
      <c r="C9" s="41">
        <f>SUM(C3:C8)</f>
        <v>5685937.5499999998</v>
      </c>
      <c r="D9" s="41">
        <f t="shared" si="1"/>
        <v>5513659.5899999999</v>
      </c>
      <c r="E9" s="41">
        <f t="shared" si="1"/>
        <v>5097057.459999999</v>
      </c>
      <c r="F9" s="41">
        <f t="shared" si="1"/>
        <v>6043247.6600000001</v>
      </c>
      <c r="G9" s="41">
        <f t="shared" si="1"/>
        <v>6159495.4299999988</v>
      </c>
      <c r="H9" s="41">
        <f t="shared" si="1"/>
        <v>5622023.4500000002</v>
      </c>
      <c r="I9" s="41">
        <f t="shared" si="1"/>
        <v>5924234.1600000001</v>
      </c>
      <c r="J9" s="41">
        <f t="shared" si="1"/>
        <v>5618912.4399999995</v>
      </c>
      <c r="K9" s="41">
        <f t="shared" si="1"/>
        <v>5777038.6100000003</v>
      </c>
      <c r="L9" s="41">
        <f t="shared" si="1"/>
        <v>5800296.54</v>
      </c>
      <c r="M9" s="41">
        <f t="shared" si="1"/>
        <v>5451979.9399999995</v>
      </c>
      <c r="N9" s="41">
        <f t="shared" si="1"/>
        <v>67944796.11999999</v>
      </c>
    </row>
    <row r="10" spans="1:14" x14ac:dyDescent="0.2">
      <c r="A10" s="44" t="s">
        <v>7</v>
      </c>
      <c r="B10" s="40" t="s">
        <v>22</v>
      </c>
      <c r="C10" s="40" t="s">
        <v>23</v>
      </c>
      <c r="D10" s="40" t="s">
        <v>24</v>
      </c>
      <c r="E10" s="40" t="s">
        <v>25</v>
      </c>
      <c r="F10" s="40" t="s">
        <v>26</v>
      </c>
      <c r="G10" s="40" t="s">
        <v>27</v>
      </c>
      <c r="H10" s="40" t="s">
        <v>28</v>
      </c>
      <c r="I10" s="40" t="s">
        <v>29</v>
      </c>
      <c r="J10" s="40" t="s">
        <v>30</v>
      </c>
      <c r="K10" s="40" t="s">
        <v>31</v>
      </c>
      <c r="L10" s="40" t="s">
        <v>32</v>
      </c>
      <c r="M10" s="40" t="s">
        <v>33</v>
      </c>
      <c r="N10" s="40" t="s">
        <v>0</v>
      </c>
    </row>
    <row r="11" spans="1:14" x14ac:dyDescent="0.2">
      <c r="A11" s="32" t="s">
        <v>9</v>
      </c>
      <c r="B11" s="62">
        <f t="shared" ref="B11:N11" si="2">B3/B9</f>
        <v>5.3739565750856262E-2</v>
      </c>
      <c r="C11" s="63">
        <f t="shared" si="2"/>
        <v>5.4814100095066993E-2</v>
      </c>
      <c r="D11" s="63">
        <f t="shared" si="2"/>
        <v>5.279313951988103E-2</v>
      </c>
      <c r="E11" s="63">
        <f t="shared" si="2"/>
        <v>5.0232943616845174E-2</v>
      </c>
      <c r="F11" s="63">
        <f t="shared" si="2"/>
        <v>4.8910009423641591E-2</v>
      </c>
      <c r="G11" s="63">
        <f t="shared" si="2"/>
        <v>4.9457224777906858E-2</v>
      </c>
      <c r="H11" s="63">
        <f t="shared" si="2"/>
        <v>7.7171796570859194E-2</v>
      </c>
      <c r="I11" s="63">
        <f t="shared" si="2"/>
        <v>8.2915527430806352E-2</v>
      </c>
      <c r="J11" s="63">
        <f t="shared" si="2"/>
        <v>8.2401577697480549E-2</v>
      </c>
      <c r="K11" s="63">
        <f t="shared" si="2"/>
        <v>8.8838847140749855E-2</v>
      </c>
      <c r="L11" s="63">
        <f t="shared" si="2"/>
        <v>9.0695268142273286E-2</v>
      </c>
      <c r="M11" s="63">
        <f t="shared" si="2"/>
        <v>9.5623948682393725E-2</v>
      </c>
      <c r="N11" s="63">
        <f t="shared" si="2"/>
        <v>6.9024954342596104E-2</v>
      </c>
    </row>
    <row r="12" spans="1:14" x14ac:dyDescent="0.2">
      <c r="A12" s="32" t="s">
        <v>10</v>
      </c>
      <c r="B12" s="62">
        <f t="shared" ref="B12:N12" si="3">B4/B9</f>
        <v>4.998476750698734E-2</v>
      </c>
      <c r="C12" s="63">
        <f t="shared" si="3"/>
        <v>4.8579640133402449E-2</v>
      </c>
      <c r="D12" s="63">
        <f t="shared" si="3"/>
        <v>4.829547338812043E-2</v>
      </c>
      <c r="E12" s="63">
        <f t="shared" si="3"/>
        <v>5.2437784368238233E-2</v>
      </c>
      <c r="F12" s="63">
        <f t="shared" si="3"/>
        <v>4.0774896854053465E-2</v>
      </c>
      <c r="G12" s="63">
        <f t="shared" si="3"/>
        <v>3.9951584151106362E-2</v>
      </c>
      <c r="H12" s="63">
        <f t="shared" si="3"/>
        <v>5.0545787033314485E-2</v>
      </c>
      <c r="I12" s="63">
        <f t="shared" si="3"/>
        <v>4.3103495422942568E-2</v>
      </c>
      <c r="J12" s="63">
        <f t="shared" si="3"/>
        <v>4.6978201354566762E-2</v>
      </c>
      <c r="K12" s="63">
        <f t="shared" si="3"/>
        <v>4.2711156469144661E-2</v>
      </c>
      <c r="L12" s="63">
        <f t="shared" si="3"/>
        <v>4.8649650591829914E-2</v>
      </c>
      <c r="M12" s="63">
        <f t="shared" si="3"/>
        <v>5.0360566807221237E-2</v>
      </c>
      <c r="N12" s="63">
        <f t="shared" si="3"/>
        <v>4.6680933068049664E-2</v>
      </c>
    </row>
    <row r="13" spans="1:14" x14ac:dyDescent="0.2">
      <c r="A13" s="32" t="s">
        <v>1</v>
      </c>
      <c r="B13" s="62">
        <f t="shared" ref="B13:N13" si="4">B5/B9</f>
        <v>0.36018594776681218</v>
      </c>
      <c r="C13" s="63">
        <f t="shared" si="4"/>
        <v>0.37135574413756972</v>
      </c>
      <c r="D13" s="63">
        <f t="shared" si="4"/>
        <v>0.3685390631814468</v>
      </c>
      <c r="E13" s="63">
        <f t="shared" si="4"/>
        <v>0.37026753275016056</v>
      </c>
      <c r="F13" s="63">
        <f t="shared" si="4"/>
        <v>0.37965251617703849</v>
      </c>
      <c r="G13" s="63">
        <f t="shared" si="4"/>
        <v>0.3852763683274622</v>
      </c>
      <c r="H13" s="63">
        <f t="shared" si="4"/>
        <v>0.36410750474546666</v>
      </c>
      <c r="I13" s="63">
        <f t="shared" si="4"/>
        <v>0.37404441825776857</v>
      </c>
      <c r="J13" s="63">
        <f t="shared" si="4"/>
        <v>0.36437430585766528</v>
      </c>
      <c r="K13" s="63">
        <f t="shared" si="4"/>
        <v>0.3620748710903976</v>
      </c>
      <c r="L13" s="63">
        <f t="shared" si="4"/>
        <v>0.35588546995219661</v>
      </c>
      <c r="M13" s="63">
        <f t="shared" si="4"/>
        <v>0.33702358963558482</v>
      </c>
      <c r="N13" s="63">
        <f t="shared" si="4"/>
        <v>0.36637492201808974</v>
      </c>
    </row>
    <row r="14" spans="1:14" x14ac:dyDescent="0.2">
      <c r="A14" s="32" t="s">
        <v>59</v>
      </c>
      <c r="B14" s="62">
        <f t="shared" ref="B14:N14" si="5">B6/B9</f>
        <v>4.2947218425692192E-2</v>
      </c>
      <c r="C14" s="63">
        <f t="shared" si="5"/>
        <v>4.8006345057377567E-2</v>
      </c>
      <c r="D14" s="63">
        <f t="shared" si="5"/>
        <v>4.6784745374532637E-2</v>
      </c>
      <c r="E14" s="63">
        <f t="shared" si="5"/>
        <v>4.1970521556568843E-2</v>
      </c>
      <c r="F14" s="63">
        <f t="shared" si="5"/>
        <v>4.368929007288111E-2</v>
      </c>
      <c r="G14" s="63">
        <f t="shared" si="5"/>
        <v>3.6736061025050559E-2</v>
      </c>
      <c r="H14" s="63">
        <f t="shared" si="5"/>
        <v>5.5108692227173114E-2</v>
      </c>
      <c r="I14" s="63">
        <f t="shared" si="5"/>
        <v>5.0905860885147723E-2</v>
      </c>
      <c r="J14" s="63">
        <f t="shared" si="5"/>
        <v>4.8930636121462687E-2</v>
      </c>
      <c r="K14" s="63">
        <f t="shared" si="5"/>
        <v>4.9090757245259263E-2</v>
      </c>
      <c r="L14" s="63">
        <f t="shared" si="5"/>
        <v>4.7981139943579512E-2</v>
      </c>
      <c r="M14" s="63">
        <f t="shared" si="5"/>
        <v>4.7020121647769676E-2</v>
      </c>
      <c r="N14" s="63">
        <f t="shared" si="5"/>
        <v>4.6585608622766755E-2</v>
      </c>
    </row>
    <row r="15" spans="1:14" x14ac:dyDescent="0.2">
      <c r="A15" s="32" t="s">
        <v>2</v>
      </c>
      <c r="B15" s="62">
        <f t="shared" ref="B15:N15" si="6">B7/B9</f>
        <v>0.48681818358497397</v>
      </c>
      <c r="C15" s="63">
        <f t="shared" si="6"/>
        <v>0.46480966186482298</v>
      </c>
      <c r="D15" s="63">
        <f t="shared" si="6"/>
        <v>0.46992262901018167</v>
      </c>
      <c r="E15" s="63">
        <f t="shared" si="6"/>
        <v>0.46974893039561705</v>
      </c>
      <c r="F15" s="63">
        <f t="shared" si="6"/>
        <v>0.4720832539899581</v>
      </c>
      <c r="G15" s="63">
        <f t="shared" si="6"/>
        <v>0.47512919252218688</v>
      </c>
      <c r="H15" s="63">
        <f t="shared" si="6"/>
        <v>0.43801328327792727</v>
      </c>
      <c r="I15" s="63">
        <f t="shared" si="6"/>
        <v>0.44065254841310997</v>
      </c>
      <c r="J15" s="63">
        <f t="shared" si="6"/>
        <v>0.44320725346629536</v>
      </c>
      <c r="K15" s="63">
        <f t="shared" si="6"/>
        <v>0.4455404271566743</v>
      </c>
      <c r="L15" s="63">
        <f t="shared" si="6"/>
        <v>0.44718474169598232</v>
      </c>
      <c r="M15" s="63">
        <f t="shared" si="6"/>
        <v>0.45981997505295297</v>
      </c>
      <c r="N15" s="63">
        <f t="shared" si="6"/>
        <v>0.45922504138349313</v>
      </c>
    </row>
    <row r="16" spans="1:14" x14ac:dyDescent="0.2">
      <c r="A16" s="32" t="s">
        <v>21</v>
      </c>
      <c r="B16" s="62">
        <f t="shared" ref="B16:N16" si="7">B8/B9</f>
        <v>6.3243169646779677E-3</v>
      </c>
      <c r="C16" s="63">
        <f t="shared" si="7"/>
        <v>1.2434508711760297E-2</v>
      </c>
      <c r="D16" s="63">
        <f t="shared" si="7"/>
        <v>1.3664949525837522E-2</v>
      </c>
      <c r="E16" s="63">
        <f t="shared" si="7"/>
        <v>1.5342287312570342E-2</v>
      </c>
      <c r="F16" s="63">
        <f t="shared" si="7"/>
        <v>1.4890033482427229E-2</v>
      </c>
      <c r="G16" s="63">
        <f t="shared" si="7"/>
        <v>1.3449569196287238E-2</v>
      </c>
      <c r="H16" s="63">
        <f t="shared" si="7"/>
        <v>1.5052936145259231E-2</v>
      </c>
      <c r="I16" s="63">
        <f t="shared" si="7"/>
        <v>8.3781495902248409E-3</v>
      </c>
      <c r="J16" s="63">
        <f t="shared" si="7"/>
        <v>1.4108025502529454E-2</v>
      </c>
      <c r="K16" s="63">
        <f t="shared" si="7"/>
        <v>1.1743940897774266E-2</v>
      </c>
      <c r="L16" s="63">
        <f t="shared" si="7"/>
        <v>9.6037296741383511E-3</v>
      </c>
      <c r="M16" s="63">
        <f t="shared" si="7"/>
        <v>1.0151798174077655E-2</v>
      </c>
      <c r="N16" s="63">
        <f t="shared" si="7"/>
        <v>1.210854056500479E-2</v>
      </c>
    </row>
    <row r="17" spans="1:14" ht="10.8" customHeight="1" thickBot="1" x14ac:dyDescent="0.25">
      <c r="A17" s="61" t="s">
        <v>17</v>
      </c>
      <c r="B17" s="62">
        <f t="shared" ref="B17:N17" si="8">SUM(B11:B16)</f>
        <v>0.99999999999999989</v>
      </c>
      <c r="C17" s="64">
        <f t="shared" si="8"/>
        <v>1</v>
      </c>
      <c r="D17" s="64">
        <f t="shared" si="8"/>
        <v>1</v>
      </c>
      <c r="E17" s="64">
        <f t="shared" si="8"/>
        <v>1.0000000000000002</v>
      </c>
      <c r="F17" s="64">
        <f t="shared" si="8"/>
        <v>1</v>
      </c>
      <c r="G17" s="64">
        <f t="shared" si="8"/>
        <v>1</v>
      </c>
      <c r="H17" s="64">
        <f t="shared" si="8"/>
        <v>0.99999999999999989</v>
      </c>
      <c r="I17" s="64">
        <f t="shared" si="8"/>
        <v>1</v>
      </c>
      <c r="J17" s="64">
        <f t="shared" si="8"/>
        <v>1</v>
      </c>
      <c r="K17" s="64">
        <f t="shared" si="8"/>
        <v>1</v>
      </c>
      <c r="L17" s="64">
        <f t="shared" si="8"/>
        <v>1</v>
      </c>
      <c r="M17" s="64">
        <f t="shared" si="8"/>
        <v>1.0000000000000002</v>
      </c>
      <c r="N17" s="64">
        <f t="shared" si="8"/>
        <v>1.0000000000000002</v>
      </c>
    </row>
    <row r="18" spans="1:14" x14ac:dyDescent="0.2">
      <c r="A18" s="34" t="s">
        <v>51</v>
      </c>
      <c r="B18" s="40" t="s">
        <v>22</v>
      </c>
      <c r="C18" s="40" t="s">
        <v>23</v>
      </c>
      <c r="D18" s="40" t="s">
        <v>24</v>
      </c>
      <c r="E18" s="40" t="s">
        <v>25</v>
      </c>
      <c r="F18" s="40" t="s">
        <v>26</v>
      </c>
      <c r="G18" s="40" t="s">
        <v>27</v>
      </c>
      <c r="H18" s="40" t="s">
        <v>28</v>
      </c>
      <c r="I18" s="40" t="s">
        <v>29</v>
      </c>
      <c r="J18" s="40" t="s">
        <v>30</v>
      </c>
      <c r="K18" s="40" t="s">
        <v>31</v>
      </c>
      <c r="L18" s="40" t="s">
        <v>32</v>
      </c>
      <c r="M18" s="40" t="s">
        <v>33</v>
      </c>
      <c r="N18" s="40" t="s">
        <v>0</v>
      </c>
    </row>
    <row r="19" spans="1:14" x14ac:dyDescent="0.2">
      <c r="A19" s="32" t="s">
        <v>9</v>
      </c>
      <c r="B19" s="42">
        <v>966</v>
      </c>
      <c r="C19" s="42">
        <v>1069</v>
      </c>
      <c r="D19" s="42">
        <v>995</v>
      </c>
      <c r="E19" s="42">
        <v>843</v>
      </c>
      <c r="F19" s="42">
        <v>1013</v>
      </c>
      <c r="G19" s="42">
        <v>1043</v>
      </c>
      <c r="H19" s="42">
        <v>1484</v>
      </c>
      <c r="I19" s="42">
        <v>1680</v>
      </c>
      <c r="J19" s="42">
        <v>1585</v>
      </c>
      <c r="K19" s="42">
        <v>1756</v>
      </c>
      <c r="L19" s="42">
        <v>1798</v>
      </c>
      <c r="M19" s="42">
        <v>1781</v>
      </c>
      <c r="N19" s="42">
        <f t="shared" ref="N19:N24" si="9">SUM(B19:M19)</f>
        <v>16013</v>
      </c>
    </row>
    <row r="20" spans="1:14" x14ac:dyDescent="0.2">
      <c r="A20" s="32" t="s">
        <v>10</v>
      </c>
      <c r="B20" s="42">
        <v>792</v>
      </c>
      <c r="C20" s="42">
        <v>832</v>
      </c>
      <c r="D20" s="42">
        <v>804</v>
      </c>
      <c r="E20" s="42">
        <v>807</v>
      </c>
      <c r="F20" s="42">
        <v>734</v>
      </c>
      <c r="G20" s="42">
        <v>737</v>
      </c>
      <c r="H20" s="42">
        <v>855</v>
      </c>
      <c r="I20" s="42">
        <v>771</v>
      </c>
      <c r="J20" s="42">
        <v>797</v>
      </c>
      <c r="K20" s="42">
        <v>739</v>
      </c>
      <c r="L20" s="42">
        <v>846</v>
      </c>
      <c r="M20" s="42">
        <v>825</v>
      </c>
      <c r="N20" s="42">
        <f t="shared" si="9"/>
        <v>9539</v>
      </c>
    </row>
    <row r="21" spans="1:14" x14ac:dyDescent="0.2">
      <c r="A21" s="32" t="s">
        <v>1</v>
      </c>
      <c r="B21" s="42">
        <v>5151</v>
      </c>
      <c r="C21" s="42">
        <v>5748</v>
      </c>
      <c r="D21" s="42">
        <v>5537</v>
      </c>
      <c r="E21" s="42">
        <v>5148</v>
      </c>
      <c r="F21" s="42">
        <v>6253</v>
      </c>
      <c r="G21" s="42">
        <v>6459</v>
      </c>
      <c r="H21" s="42">
        <v>5581</v>
      </c>
      <c r="I21" s="42">
        <v>6039</v>
      </c>
      <c r="J21" s="42">
        <v>5582</v>
      </c>
      <c r="K21" s="42">
        <v>5701</v>
      </c>
      <c r="L21" s="42">
        <v>5620</v>
      </c>
      <c r="M21" s="42">
        <v>5009</v>
      </c>
      <c r="N21" s="42">
        <f t="shared" si="9"/>
        <v>67828</v>
      </c>
    </row>
    <row r="22" spans="1:14" x14ac:dyDescent="0.2">
      <c r="A22" s="32" t="s">
        <v>59</v>
      </c>
      <c r="B22" s="42">
        <v>651</v>
      </c>
      <c r="C22" s="42">
        <v>804</v>
      </c>
      <c r="D22" s="42">
        <v>753</v>
      </c>
      <c r="E22" s="42">
        <v>617</v>
      </c>
      <c r="F22" s="42">
        <v>758</v>
      </c>
      <c r="G22" s="42">
        <v>658</v>
      </c>
      <c r="H22" s="42">
        <v>903</v>
      </c>
      <c r="I22" s="42">
        <v>874</v>
      </c>
      <c r="J22" s="42">
        <v>802</v>
      </c>
      <c r="K22" s="42">
        <v>824</v>
      </c>
      <c r="L22" s="42">
        <v>805</v>
      </c>
      <c r="M22" s="42">
        <v>731</v>
      </c>
      <c r="N22" s="42">
        <f t="shared" si="9"/>
        <v>9180</v>
      </c>
    </row>
    <row r="23" spans="1:14" x14ac:dyDescent="0.2">
      <c r="A23" s="32" t="s">
        <v>2</v>
      </c>
      <c r="B23" s="42">
        <v>6989</v>
      </c>
      <c r="C23" s="42">
        <v>7233</v>
      </c>
      <c r="D23" s="42">
        <v>7092</v>
      </c>
      <c r="E23" s="42">
        <v>6558</v>
      </c>
      <c r="F23" s="42">
        <v>7810</v>
      </c>
      <c r="G23" s="42">
        <v>8017</v>
      </c>
      <c r="H23" s="42">
        <v>6744</v>
      </c>
      <c r="I23" s="42">
        <v>7154</v>
      </c>
      <c r="J23" s="42">
        <v>6827</v>
      </c>
      <c r="K23" s="42">
        <v>7052</v>
      </c>
      <c r="L23" s="42">
        <v>7107</v>
      </c>
      <c r="M23" s="42">
        <v>6861</v>
      </c>
      <c r="N23" s="42">
        <f t="shared" si="9"/>
        <v>85444</v>
      </c>
    </row>
    <row r="24" spans="1:14" x14ac:dyDescent="0.2">
      <c r="A24" s="32" t="s">
        <v>21</v>
      </c>
      <c r="B24" s="42">
        <v>93</v>
      </c>
      <c r="C24" s="42">
        <v>198</v>
      </c>
      <c r="D24" s="42">
        <v>211</v>
      </c>
      <c r="E24" s="42">
        <v>219</v>
      </c>
      <c r="F24" s="42">
        <v>250</v>
      </c>
      <c r="G24" s="42">
        <v>232</v>
      </c>
      <c r="H24" s="42">
        <v>237</v>
      </c>
      <c r="I24" s="42">
        <v>139</v>
      </c>
      <c r="J24" s="42">
        <v>222</v>
      </c>
      <c r="K24" s="42">
        <v>190</v>
      </c>
      <c r="L24" s="42">
        <v>156</v>
      </c>
      <c r="M24" s="42">
        <v>155</v>
      </c>
      <c r="N24" s="42">
        <f t="shared" si="9"/>
        <v>2302</v>
      </c>
    </row>
    <row r="25" spans="1:14" x14ac:dyDescent="0.2">
      <c r="A25" s="33" t="s">
        <v>12</v>
      </c>
      <c r="B25" s="42">
        <f t="shared" ref="B25:N25" si="10">SUM(B19:B24)</f>
        <v>14642</v>
      </c>
      <c r="C25" s="42">
        <f t="shared" si="10"/>
        <v>15884</v>
      </c>
      <c r="D25" s="42">
        <f t="shared" si="10"/>
        <v>15392</v>
      </c>
      <c r="E25" s="42">
        <f t="shared" si="10"/>
        <v>14192</v>
      </c>
      <c r="F25" s="42">
        <f t="shared" si="10"/>
        <v>16818</v>
      </c>
      <c r="G25" s="42">
        <f t="shared" si="10"/>
        <v>17146</v>
      </c>
      <c r="H25" s="42">
        <f t="shared" si="10"/>
        <v>15804</v>
      </c>
      <c r="I25" s="42">
        <f t="shared" si="10"/>
        <v>16657</v>
      </c>
      <c r="J25" s="42">
        <f t="shared" si="10"/>
        <v>15815</v>
      </c>
      <c r="K25" s="42">
        <f t="shared" si="10"/>
        <v>16262</v>
      </c>
      <c r="L25" s="42">
        <f t="shared" si="10"/>
        <v>16332</v>
      </c>
      <c r="M25" s="42">
        <f t="shared" si="10"/>
        <v>15362</v>
      </c>
      <c r="N25" s="42">
        <f t="shared" si="10"/>
        <v>190306</v>
      </c>
    </row>
    <row r="26" spans="1:14" x14ac:dyDescent="0.2">
      <c r="A26" s="44" t="s">
        <v>52</v>
      </c>
      <c r="B26" s="40" t="s">
        <v>22</v>
      </c>
      <c r="C26" s="40" t="s">
        <v>23</v>
      </c>
      <c r="D26" s="40" t="s">
        <v>24</v>
      </c>
      <c r="E26" s="40" t="s">
        <v>25</v>
      </c>
      <c r="F26" s="40" t="s">
        <v>26</v>
      </c>
      <c r="G26" s="40" t="s">
        <v>27</v>
      </c>
      <c r="H26" s="40" t="s">
        <v>28</v>
      </c>
      <c r="I26" s="40" t="s">
        <v>29</v>
      </c>
      <c r="J26" s="40" t="s">
        <v>30</v>
      </c>
      <c r="K26" s="40" t="s">
        <v>31</v>
      </c>
      <c r="L26" s="40" t="s">
        <v>32</v>
      </c>
      <c r="M26" s="40" t="s">
        <v>33</v>
      </c>
      <c r="N26" s="40" t="s">
        <v>0</v>
      </c>
    </row>
    <row r="27" spans="1:14" x14ac:dyDescent="0.2">
      <c r="A27" s="32" t="s">
        <v>9</v>
      </c>
      <c r="B27" s="63">
        <f t="shared" ref="B27:N27" si="11">B19/B25</f>
        <v>6.5974593634749348E-2</v>
      </c>
      <c r="C27" s="63">
        <f t="shared" si="11"/>
        <v>6.7300428103752197E-2</v>
      </c>
      <c r="D27" s="63">
        <f t="shared" si="11"/>
        <v>6.4643970893970892E-2</v>
      </c>
      <c r="E27" s="63">
        <f t="shared" si="11"/>
        <v>5.939966178128523E-2</v>
      </c>
      <c r="F27" s="63">
        <f t="shared" si="11"/>
        <v>6.0233083600903792E-2</v>
      </c>
      <c r="G27" s="63">
        <f t="shared" si="11"/>
        <v>6.0830514405692288E-2</v>
      </c>
      <c r="H27" s="63">
        <f t="shared" si="11"/>
        <v>9.3900278410528976E-2</v>
      </c>
      <c r="I27" s="63">
        <f t="shared" si="11"/>
        <v>0.10085849792879871</v>
      </c>
      <c r="J27" s="63">
        <f t="shared" si="11"/>
        <v>0.10022130888397092</v>
      </c>
      <c r="K27" s="63">
        <f t="shared" si="11"/>
        <v>0.10798179805681958</v>
      </c>
      <c r="L27" s="63">
        <f t="shared" si="11"/>
        <v>0.11009061964241978</v>
      </c>
      <c r="M27" s="63">
        <f t="shared" si="11"/>
        <v>0.11593542507486004</v>
      </c>
      <c r="N27" s="63">
        <f t="shared" si="11"/>
        <v>8.4143432156631948E-2</v>
      </c>
    </row>
    <row r="28" spans="1:14" x14ac:dyDescent="0.2">
      <c r="A28" s="32" t="s">
        <v>10</v>
      </c>
      <c r="B28" s="63">
        <f t="shared" ref="B28:N28" si="12">B20/B25</f>
        <v>5.4090971178800712E-2</v>
      </c>
      <c r="C28" s="63">
        <f t="shared" si="12"/>
        <v>5.2379753210778139E-2</v>
      </c>
      <c r="D28" s="63">
        <f t="shared" si="12"/>
        <v>5.2234927234927238E-2</v>
      </c>
      <c r="E28" s="63">
        <f t="shared" si="12"/>
        <v>5.6863021420518599E-2</v>
      </c>
      <c r="F28" s="63">
        <f t="shared" si="12"/>
        <v>4.3643715067189913E-2</v>
      </c>
      <c r="G28" s="63">
        <f t="shared" si="12"/>
        <v>4.298378630584393E-2</v>
      </c>
      <c r="H28" s="63">
        <f t="shared" si="12"/>
        <v>5.4100227790432803E-2</v>
      </c>
      <c r="I28" s="63">
        <f t="shared" si="12"/>
        <v>4.628684637089512E-2</v>
      </c>
      <c r="J28" s="63">
        <f t="shared" si="12"/>
        <v>5.0395194435662344E-2</v>
      </c>
      <c r="K28" s="63">
        <f t="shared" si="12"/>
        <v>4.5443364899766324E-2</v>
      </c>
      <c r="L28" s="63">
        <f t="shared" si="12"/>
        <v>5.1800146950771495E-2</v>
      </c>
      <c r="M28" s="63">
        <f t="shared" si="12"/>
        <v>5.3703944798854313E-2</v>
      </c>
      <c r="N28" s="63">
        <f t="shared" si="12"/>
        <v>5.0124536273160068E-2</v>
      </c>
    </row>
    <row r="29" spans="1:14" x14ac:dyDescent="0.2">
      <c r="A29" s="32" t="s">
        <v>1</v>
      </c>
      <c r="B29" s="63">
        <f t="shared" ref="B29:N29" si="13">B21/B25</f>
        <v>0.35179620270454853</v>
      </c>
      <c r="C29" s="63">
        <f t="shared" si="13"/>
        <v>0.36187358348023169</v>
      </c>
      <c r="D29" s="63">
        <f t="shared" si="13"/>
        <v>0.3597323284823285</v>
      </c>
      <c r="E29" s="63">
        <f t="shared" si="13"/>
        <v>0.36273957158962794</v>
      </c>
      <c r="F29" s="63">
        <f t="shared" si="13"/>
        <v>0.37180401950291353</v>
      </c>
      <c r="G29" s="63">
        <f t="shared" si="13"/>
        <v>0.37670593724483847</v>
      </c>
      <c r="H29" s="63">
        <f t="shared" si="13"/>
        <v>0.35313844596304733</v>
      </c>
      <c r="I29" s="63">
        <f t="shared" si="13"/>
        <v>0.3625502791619139</v>
      </c>
      <c r="J29" s="63">
        <f t="shared" si="13"/>
        <v>0.35295605437875432</v>
      </c>
      <c r="K29" s="63">
        <f t="shared" si="13"/>
        <v>0.35057188537695239</v>
      </c>
      <c r="L29" s="63">
        <f t="shared" si="13"/>
        <v>0.34410972324271372</v>
      </c>
      <c r="M29" s="63">
        <f t="shared" si="13"/>
        <v>0.32606431454237728</v>
      </c>
      <c r="N29" s="63">
        <f t="shared" si="13"/>
        <v>0.35641545721101803</v>
      </c>
    </row>
    <row r="30" spans="1:14" x14ac:dyDescent="0.2">
      <c r="A30" s="32" t="s">
        <v>59</v>
      </c>
      <c r="B30" s="63">
        <f t="shared" ref="B30:N30" si="14">B22/B25</f>
        <v>4.446113918863543E-2</v>
      </c>
      <c r="C30" s="63">
        <f t="shared" si="14"/>
        <v>5.0616973054646186E-2</v>
      </c>
      <c r="D30" s="63">
        <f t="shared" si="14"/>
        <v>4.8921517671517672E-2</v>
      </c>
      <c r="E30" s="63">
        <f t="shared" si="14"/>
        <v>4.3475197294250284E-2</v>
      </c>
      <c r="F30" s="63">
        <f t="shared" si="14"/>
        <v>4.5070757521702941E-2</v>
      </c>
      <c r="G30" s="63">
        <f t="shared" si="14"/>
        <v>3.8376297678758893E-2</v>
      </c>
      <c r="H30" s="63">
        <f t="shared" si="14"/>
        <v>5.7137433561123767E-2</v>
      </c>
      <c r="I30" s="63">
        <f t="shared" si="14"/>
        <v>5.2470432851053614E-2</v>
      </c>
      <c r="J30" s="63">
        <f t="shared" si="14"/>
        <v>5.0711349984192224E-2</v>
      </c>
      <c r="K30" s="63">
        <f t="shared" si="14"/>
        <v>5.0670274259008732E-2</v>
      </c>
      <c r="L30" s="63">
        <f t="shared" si="14"/>
        <v>4.9289737937790838E-2</v>
      </c>
      <c r="M30" s="63">
        <f t="shared" si="14"/>
        <v>4.7584949876318186E-2</v>
      </c>
      <c r="N30" s="63">
        <f t="shared" si="14"/>
        <v>4.8238100743013886E-2</v>
      </c>
    </row>
    <row r="31" spans="1:14" x14ac:dyDescent="0.2">
      <c r="A31" s="32" t="s">
        <v>2</v>
      </c>
      <c r="B31" s="63">
        <f t="shared" ref="B31:N31" si="15">B23/B25</f>
        <v>0.47732550198060375</v>
      </c>
      <c r="C31" s="63">
        <f t="shared" si="15"/>
        <v>0.45536388818937296</v>
      </c>
      <c r="D31" s="63">
        <f t="shared" si="15"/>
        <v>0.46075883575883575</v>
      </c>
      <c r="E31" s="63">
        <f t="shared" si="15"/>
        <v>0.46209131905298761</v>
      </c>
      <c r="F31" s="63">
        <f t="shared" si="15"/>
        <v>0.46438339873944584</v>
      </c>
      <c r="G31" s="63">
        <f t="shared" si="15"/>
        <v>0.46757261168785724</v>
      </c>
      <c r="H31" s="63">
        <f t="shared" si="15"/>
        <v>0.42672741078208049</v>
      </c>
      <c r="I31" s="63">
        <f t="shared" si="15"/>
        <v>0.42948910368013449</v>
      </c>
      <c r="J31" s="63">
        <f t="shared" si="15"/>
        <v>0.43167878596269366</v>
      </c>
      <c r="K31" s="63">
        <f t="shared" si="15"/>
        <v>0.43364899766326404</v>
      </c>
      <c r="L31" s="63">
        <f t="shared" si="15"/>
        <v>0.43515797207935342</v>
      </c>
      <c r="M31" s="63">
        <f t="shared" si="15"/>
        <v>0.44662153365447205</v>
      </c>
      <c r="N31" s="63">
        <f t="shared" si="15"/>
        <v>0.44898216556493226</v>
      </c>
    </row>
    <row r="32" spans="1:14" x14ac:dyDescent="0.2">
      <c r="A32" s="32" t="s">
        <v>21</v>
      </c>
      <c r="B32" s="63">
        <f t="shared" ref="B32:N32" si="16">B24/B25</f>
        <v>6.3515913126622045E-3</v>
      </c>
      <c r="C32" s="63">
        <f t="shared" si="16"/>
        <v>1.2465373961218837E-2</v>
      </c>
      <c r="D32" s="63">
        <f t="shared" si="16"/>
        <v>1.3708419958419959E-2</v>
      </c>
      <c r="E32" s="63">
        <f t="shared" si="16"/>
        <v>1.5431228861330326E-2</v>
      </c>
      <c r="F32" s="63">
        <f t="shared" si="16"/>
        <v>1.4865025567843977E-2</v>
      </c>
      <c r="G32" s="63">
        <f t="shared" si="16"/>
        <v>1.3530852677009216E-2</v>
      </c>
      <c r="H32" s="63">
        <f t="shared" si="16"/>
        <v>1.4996203492786636E-2</v>
      </c>
      <c r="I32" s="63">
        <f t="shared" si="16"/>
        <v>8.3448400072041792E-3</v>
      </c>
      <c r="J32" s="63">
        <f t="shared" si="16"/>
        <v>1.4037306354726525E-2</v>
      </c>
      <c r="K32" s="63">
        <f t="shared" si="16"/>
        <v>1.1683679744188907E-2</v>
      </c>
      <c r="L32" s="63">
        <f t="shared" si="16"/>
        <v>9.5518001469507719E-3</v>
      </c>
      <c r="M32" s="63">
        <f t="shared" si="16"/>
        <v>1.0089832053118083E-2</v>
      </c>
      <c r="N32" s="63">
        <f t="shared" si="16"/>
        <v>1.2096308051243787E-2</v>
      </c>
    </row>
    <row r="33" spans="1:14" s="6" customFormat="1" ht="10.8" thickBot="1" x14ac:dyDescent="0.25">
      <c r="A33" s="46" t="s">
        <v>17</v>
      </c>
      <c r="B33" s="64">
        <f t="shared" ref="B33:N33" si="17">SUM(B27:B32)</f>
        <v>1</v>
      </c>
      <c r="C33" s="65">
        <f t="shared" si="17"/>
        <v>1</v>
      </c>
      <c r="D33" s="65">
        <f t="shared" si="17"/>
        <v>1</v>
      </c>
      <c r="E33" s="65">
        <f t="shared" si="17"/>
        <v>1</v>
      </c>
      <c r="F33" s="65">
        <f t="shared" si="17"/>
        <v>1</v>
      </c>
      <c r="G33" s="65">
        <f t="shared" si="17"/>
        <v>1</v>
      </c>
      <c r="H33" s="65">
        <f t="shared" si="17"/>
        <v>1</v>
      </c>
      <c r="I33" s="65">
        <f t="shared" si="17"/>
        <v>0.99999999999999989</v>
      </c>
      <c r="J33" s="65">
        <f t="shared" si="17"/>
        <v>1</v>
      </c>
      <c r="K33" s="65">
        <f t="shared" si="17"/>
        <v>1</v>
      </c>
      <c r="L33" s="65">
        <f t="shared" si="17"/>
        <v>1</v>
      </c>
      <c r="M33" s="65">
        <f t="shared" si="17"/>
        <v>0.99999999999999989</v>
      </c>
      <c r="N33" s="65">
        <f t="shared" si="17"/>
        <v>1</v>
      </c>
    </row>
    <row r="34" spans="1:14" x14ac:dyDescent="0.2">
      <c r="A34" s="44" t="s">
        <v>11</v>
      </c>
      <c r="B34" s="40" t="s">
        <v>22</v>
      </c>
      <c r="C34" s="40" t="s">
        <v>23</v>
      </c>
      <c r="D34" s="40" t="s">
        <v>24</v>
      </c>
      <c r="E34" s="40" t="s">
        <v>25</v>
      </c>
      <c r="F34" s="40" t="s">
        <v>26</v>
      </c>
      <c r="G34" s="40" t="s">
        <v>27</v>
      </c>
      <c r="H34" s="40" t="s">
        <v>28</v>
      </c>
      <c r="I34" s="40" t="s">
        <v>29</v>
      </c>
      <c r="J34" s="40" t="s">
        <v>30</v>
      </c>
      <c r="K34" s="40" t="s">
        <v>31</v>
      </c>
      <c r="L34" s="40" t="s">
        <v>32</v>
      </c>
      <c r="M34" s="40" t="s">
        <v>33</v>
      </c>
      <c r="N34" s="40" t="s">
        <v>0</v>
      </c>
    </row>
    <row r="35" spans="1:14" x14ac:dyDescent="0.2">
      <c r="A35" s="32" t="s">
        <v>9</v>
      </c>
      <c r="B35" s="66">
        <f t="shared" ref="B35:N35" si="18">B3/B19</f>
        <v>292.11366459627328</v>
      </c>
      <c r="C35" s="66">
        <f t="shared" si="18"/>
        <v>291.55243217960708</v>
      </c>
      <c r="D35" s="66">
        <f t="shared" si="18"/>
        <v>292.54613065326635</v>
      </c>
      <c r="E35" s="66">
        <f t="shared" si="18"/>
        <v>303.72502965599051</v>
      </c>
      <c r="F35" s="66">
        <f t="shared" si="18"/>
        <v>291.78213228035537</v>
      </c>
      <c r="G35" s="66">
        <f t="shared" si="18"/>
        <v>292.07243528283794</v>
      </c>
      <c r="H35" s="66">
        <f t="shared" si="18"/>
        <v>292.35960242587601</v>
      </c>
      <c r="I35" s="66">
        <f t="shared" si="18"/>
        <v>292.38749999999999</v>
      </c>
      <c r="J35" s="66">
        <f t="shared" si="18"/>
        <v>292.11813880126181</v>
      </c>
      <c r="K35" s="66">
        <f t="shared" si="18"/>
        <v>292.26961845102505</v>
      </c>
      <c r="L35" s="66">
        <f t="shared" si="18"/>
        <v>292.58033926585091</v>
      </c>
      <c r="M35" s="66">
        <f t="shared" si="18"/>
        <v>292.72310499719259</v>
      </c>
      <c r="N35" s="66">
        <f t="shared" si="18"/>
        <v>292.87993817523261</v>
      </c>
    </row>
    <row r="36" spans="1:14" x14ac:dyDescent="0.2">
      <c r="A36" s="32" t="s">
        <v>10</v>
      </c>
      <c r="B36" s="66">
        <f t="shared" ref="B36:N36" si="19">B4/B20</f>
        <v>331.39606060606059</v>
      </c>
      <c r="C36" s="66">
        <f t="shared" si="19"/>
        <v>331.99615384615385</v>
      </c>
      <c r="D36" s="66">
        <f t="shared" si="19"/>
        <v>331.2</v>
      </c>
      <c r="E36" s="66">
        <f t="shared" si="19"/>
        <v>331.20000000000005</v>
      </c>
      <c r="F36" s="66">
        <f t="shared" si="19"/>
        <v>335.71226158038144</v>
      </c>
      <c r="G36" s="66">
        <f t="shared" si="19"/>
        <v>333.89633649932159</v>
      </c>
      <c r="H36" s="66">
        <f t="shared" si="19"/>
        <v>332.36210526315784</v>
      </c>
      <c r="I36" s="66">
        <f t="shared" si="19"/>
        <v>331.2</v>
      </c>
      <c r="J36" s="66">
        <f t="shared" si="19"/>
        <v>331.20000000000005</v>
      </c>
      <c r="K36" s="66">
        <f t="shared" si="19"/>
        <v>333.88903924221921</v>
      </c>
      <c r="L36" s="66">
        <f t="shared" si="19"/>
        <v>333.54893617021281</v>
      </c>
      <c r="M36" s="66">
        <f t="shared" si="19"/>
        <v>332.80581818181815</v>
      </c>
      <c r="N36" s="66">
        <f t="shared" si="19"/>
        <v>332.50094139846942</v>
      </c>
    </row>
    <row r="37" spans="1:14" x14ac:dyDescent="0.2">
      <c r="A37" s="32" t="s">
        <v>1</v>
      </c>
      <c r="B37" s="66">
        <f t="shared" ref="B37:N37" si="20">B5/B21</f>
        <v>367.17242865463015</v>
      </c>
      <c r="C37" s="66">
        <f t="shared" si="20"/>
        <v>367.34613256784968</v>
      </c>
      <c r="D37" s="66">
        <f t="shared" si="20"/>
        <v>366.9855409066281</v>
      </c>
      <c r="E37" s="66">
        <f t="shared" si="20"/>
        <v>366.60351398601398</v>
      </c>
      <c r="F37" s="66">
        <f t="shared" si="20"/>
        <v>366.91734847273312</v>
      </c>
      <c r="G37" s="66">
        <f t="shared" si="20"/>
        <v>367.41105898745934</v>
      </c>
      <c r="H37" s="66">
        <f t="shared" si="20"/>
        <v>366.78389715104817</v>
      </c>
      <c r="I37" s="66">
        <f t="shared" si="20"/>
        <v>366.93603576751121</v>
      </c>
      <c r="J37" s="66">
        <f t="shared" si="20"/>
        <v>366.78382658545326</v>
      </c>
      <c r="K37" s="66">
        <f t="shared" si="20"/>
        <v>366.9041413787055</v>
      </c>
      <c r="L37" s="66">
        <f t="shared" si="20"/>
        <v>367.30271530249109</v>
      </c>
      <c r="M37" s="66">
        <f t="shared" si="20"/>
        <v>366.8288780195648</v>
      </c>
      <c r="N37" s="66">
        <f t="shared" si="20"/>
        <v>367.00579966975295</v>
      </c>
    </row>
    <row r="38" spans="1:14" x14ac:dyDescent="0.2">
      <c r="A38" s="32" t="s">
        <v>59</v>
      </c>
      <c r="B38" s="66">
        <f t="shared" ref="B38:N38" si="21">B6/B22</f>
        <v>346.40878648233485</v>
      </c>
      <c r="C38" s="66">
        <f t="shared" si="21"/>
        <v>339.50383084577118</v>
      </c>
      <c r="D38" s="66">
        <f t="shared" si="21"/>
        <v>342.56993359893761</v>
      </c>
      <c r="E38" s="66">
        <f t="shared" si="21"/>
        <v>346.71987034035658</v>
      </c>
      <c r="F38" s="66">
        <f t="shared" si="21"/>
        <v>348.31820580474937</v>
      </c>
      <c r="G38" s="66">
        <f t="shared" si="21"/>
        <v>343.8838905775076</v>
      </c>
      <c r="H38" s="66">
        <f t="shared" si="21"/>
        <v>343.10338870431895</v>
      </c>
      <c r="I38" s="66">
        <f t="shared" si="21"/>
        <v>345.05519450800915</v>
      </c>
      <c r="J38" s="66">
        <f t="shared" si="21"/>
        <v>342.81416458852868</v>
      </c>
      <c r="K38" s="66">
        <f t="shared" si="21"/>
        <v>344.17378640776701</v>
      </c>
      <c r="L38" s="66">
        <f t="shared" si="21"/>
        <v>345.72029813664602</v>
      </c>
      <c r="M38" s="66">
        <f t="shared" si="21"/>
        <v>350.68777017783862</v>
      </c>
      <c r="N38" s="66">
        <f t="shared" si="21"/>
        <v>344.79844008714605</v>
      </c>
    </row>
    <row r="39" spans="1:14" x14ac:dyDescent="0.2">
      <c r="A39" s="32" t="s">
        <v>2</v>
      </c>
      <c r="B39" s="66">
        <f t="shared" ref="B39:N39" si="22">B7/B23</f>
        <v>365.7519058520532</v>
      </c>
      <c r="C39" s="66">
        <f t="shared" si="22"/>
        <v>365.39177519701366</v>
      </c>
      <c r="D39" s="66">
        <f t="shared" si="22"/>
        <v>365.34030033840952</v>
      </c>
      <c r="E39" s="66">
        <f t="shared" si="22"/>
        <v>365.10175205855444</v>
      </c>
      <c r="F39" s="66">
        <f t="shared" si="22"/>
        <v>365.29014340588986</v>
      </c>
      <c r="G39" s="66">
        <f t="shared" si="22"/>
        <v>365.04379318947235</v>
      </c>
      <c r="H39" s="66">
        <f t="shared" si="22"/>
        <v>365.14248962040335</v>
      </c>
      <c r="I39" s="66">
        <f t="shared" si="22"/>
        <v>364.9047917249091</v>
      </c>
      <c r="J39" s="66">
        <f t="shared" si="22"/>
        <v>364.778489819833</v>
      </c>
      <c r="K39" s="66">
        <f t="shared" si="22"/>
        <v>364.98925836642087</v>
      </c>
      <c r="L39" s="66">
        <f t="shared" si="22"/>
        <v>364.96469818488811</v>
      </c>
      <c r="M39" s="66">
        <f t="shared" si="22"/>
        <v>365.38832240198218</v>
      </c>
      <c r="N39" s="66">
        <f t="shared" si="22"/>
        <v>365.17428736950518</v>
      </c>
    </row>
    <row r="40" spans="1:14" ht="13.5" customHeight="1" x14ac:dyDescent="0.2">
      <c r="A40" s="32" t="s">
        <v>21</v>
      </c>
      <c r="B40" s="66">
        <f t="shared" ref="B40:N40" si="23">B8/B24</f>
        <v>357.08000000000004</v>
      </c>
      <c r="C40" s="66">
        <f t="shared" si="23"/>
        <v>357.08</v>
      </c>
      <c r="D40" s="66">
        <f t="shared" si="23"/>
        <v>357.08000000000004</v>
      </c>
      <c r="E40" s="66">
        <f t="shared" si="23"/>
        <v>357.08000000000004</v>
      </c>
      <c r="F40" s="66">
        <f t="shared" si="23"/>
        <v>359.93664000000001</v>
      </c>
      <c r="G40" s="66">
        <f t="shared" si="23"/>
        <v>357.08</v>
      </c>
      <c r="H40" s="66">
        <f t="shared" si="23"/>
        <v>357.08000000000004</v>
      </c>
      <c r="I40" s="66">
        <f t="shared" si="23"/>
        <v>357.08000000000004</v>
      </c>
      <c r="J40" s="66">
        <f t="shared" si="23"/>
        <v>357.08</v>
      </c>
      <c r="K40" s="66">
        <f t="shared" si="23"/>
        <v>357.08</v>
      </c>
      <c r="L40" s="66">
        <f t="shared" si="23"/>
        <v>357.08000000000004</v>
      </c>
      <c r="M40" s="66">
        <f t="shared" si="23"/>
        <v>357.08</v>
      </c>
      <c r="N40" s="66">
        <f t="shared" si="23"/>
        <v>357.39023457862726</v>
      </c>
    </row>
    <row r="41" spans="1:14" s="19" customFormat="1" x14ac:dyDescent="0.2">
      <c r="A41" s="47" t="s">
        <v>11</v>
      </c>
      <c r="B41" s="67">
        <f t="shared" ref="B41:N41" si="24">B9/B25</f>
        <v>358.61994877748941</v>
      </c>
      <c r="C41" s="68">
        <f t="shared" si="24"/>
        <v>357.96635293376983</v>
      </c>
      <c r="D41" s="68">
        <f t="shared" si="24"/>
        <v>358.21592970374218</v>
      </c>
      <c r="E41" s="68">
        <f t="shared" si="24"/>
        <v>359.15004650507319</v>
      </c>
      <c r="F41" s="68">
        <f t="shared" si="24"/>
        <v>359.33212391485313</v>
      </c>
      <c r="G41" s="68">
        <f t="shared" si="24"/>
        <v>359.23803977604098</v>
      </c>
      <c r="H41" s="68">
        <f t="shared" si="24"/>
        <v>355.73420969374843</v>
      </c>
      <c r="I41" s="68">
        <f t="shared" si="24"/>
        <v>355.6603325929039</v>
      </c>
      <c r="J41" s="68">
        <f t="shared" si="24"/>
        <v>355.29006892190955</v>
      </c>
      <c r="K41" s="68">
        <f t="shared" si="24"/>
        <v>355.2477315213381</v>
      </c>
      <c r="L41" s="68">
        <f t="shared" si="24"/>
        <v>355.14918809698753</v>
      </c>
      <c r="M41" s="68">
        <f t="shared" si="24"/>
        <v>354.90039968754064</v>
      </c>
      <c r="N41" s="68">
        <f t="shared" si="24"/>
        <v>357.02918520698239</v>
      </c>
    </row>
  </sheetData>
  <phoneticPr fontId="0" type="noConversion"/>
  <pageMargins left="0.45" right="0.45" top="0.5" bottom="0.5" header="0.3" footer="0.3"/>
  <pageSetup scale="90" fitToWidth="3" orientation="landscape" r:id="rId1"/>
  <headerFooter alignWithMargins="0">
    <oddHeader>&amp;CHEARING AID PROCUREMENT DISTRIBUTION -- NOV 1, 2014 THROUGH OCT 31,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Layout" topLeftCell="A19" zoomScaleNormal="100" workbookViewId="0">
      <selection activeCell="H35" sqref="H35"/>
    </sheetView>
  </sheetViews>
  <sheetFormatPr defaultColWidth="9.109375" defaultRowHeight="10.199999999999999" x14ac:dyDescent="0.25"/>
  <cols>
    <col min="1" max="1" width="9.6640625" style="48" customWidth="1"/>
    <col min="2" max="8" width="9.109375" style="43"/>
    <col min="9" max="10" width="9.5546875" style="43" bestFit="1" customWidth="1"/>
    <col min="11" max="13" width="9.109375" style="43"/>
    <col min="14" max="14" width="10.44140625" style="43" bestFit="1" customWidth="1"/>
    <col min="15" max="16384" width="9.109375" style="43"/>
  </cols>
  <sheetData>
    <row r="1" spans="1:14" x14ac:dyDescent="0.25">
      <c r="A1" s="28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x14ac:dyDescent="0.25">
      <c r="A2" s="31" t="s">
        <v>4</v>
      </c>
      <c r="B2" s="40" t="s">
        <v>22</v>
      </c>
      <c r="C2" s="40" t="s">
        <v>23</v>
      </c>
      <c r="D2" s="40" t="s">
        <v>24</v>
      </c>
      <c r="E2" s="40" t="s">
        <v>25</v>
      </c>
      <c r="F2" s="40" t="s">
        <v>26</v>
      </c>
      <c r="G2" s="40" t="s">
        <v>27</v>
      </c>
      <c r="H2" s="40" t="s">
        <v>28</v>
      </c>
      <c r="I2" s="40" t="s">
        <v>29</v>
      </c>
      <c r="J2" s="40" t="s">
        <v>30</v>
      </c>
      <c r="K2" s="40" t="s">
        <v>31</v>
      </c>
      <c r="L2" s="40" t="s">
        <v>32</v>
      </c>
      <c r="M2" s="40" t="s">
        <v>33</v>
      </c>
      <c r="N2" s="40" t="s">
        <v>0</v>
      </c>
    </row>
    <row r="3" spans="1:14" x14ac:dyDescent="0.25">
      <c r="A3" s="32" t="s">
        <v>9</v>
      </c>
      <c r="B3" s="41">
        <v>301588.65000000002</v>
      </c>
      <c r="C3" s="41">
        <v>296123.84999999998</v>
      </c>
      <c r="D3" s="41">
        <v>296123.84999999998</v>
      </c>
      <c r="E3" s="41">
        <v>313884.45</v>
      </c>
      <c r="F3" s="41">
        <v>341550</v>
      </c>
      <c r="G3" s="41">
        <v>385268.4</v>
      </c>
      <c r="H3" s="41">
        <v>352138.05</v>
      </c>
      <c r="I3" s="41">
        <v>405419.85</v>
      </c>
      <c r="J3" s="41">
        <v>390733.2</v>
      </c>
      <c r="K3" s="41">
        <v>421131.15</v>
      </c>
      <c r="L3" s="41">
        <v>431036.1</v>
      </c>
      <c r="M3" s="41">
        <v>439574.85</v>
      </c>
      <c r="N3" s="41">
        <f t="shared" ref="N3:N8" si="0">SUM(B3:M3)</f>
        <v>4374572.4000000004</v>
      </c>
    </row>
    <row r="4" spans="1:14" x14ac:dyDescent="0.25">
      <c r="A4" s="32" t="s">
        <v>10</v>
      </c>
      <c r="B4" s="41">
        <v>255024</v>
      </c>
      <c r="C4" s="41">
        <v>336168</v>
      </c>
      <c r="D4" s="41">
        <v>288475.2</v>
      </c>
      <c r="E4" s="41">
        <v>254030.4</v>
      </c>
      <c r="F4" s="41">
        <v>262972.79999999999</v>
      </c>
      <c r="G4" s="41">
        <v>279201.59999999998</v>
      </c>
      <c r="H4" s="41">
        <v>232833.6</v>
      </c>
      <c r="I4" s="41">
        <v>242438.39999999999</v>
      </c>
      <c r="J4" s="41">
        <v>217929.60000000001</v>
      </c>
      <c r="K4" s="41">
        <v>258336</v>
      </c>
      <c r="L4" s="41">
        <v>247737.60000000001</v>
      </c>
      <c r="M4" s="41">
        <v>221904</v>
      </c>
      <c r="N4" s="41">
        <f t="shared" si="0"/>
        <v>3097051.2</v>
      </c>
    </row>
    <row r="5" spans="1:14" x14ac:dyDescent="0.25">
      <c r="A5" s="32" t="s">
        <v>1</v>
      </c>
      <c r="B5" s="41">
        <v>2219835.2799999998</v>
      </c>
      <c r="C5" s="41">
        <v>2299924.64</v>
      </c>
      <c r="D5" s="41">
        <v>2283302.3199999998</v>
      </c>
      <c r="E5" s="41">
        <v>2138612.58</v>
      </c>
      <c r="F5" s="41">
        <v>2431392.08</v>
      </c>
      <c r="G5" s="41">
        <v>2365280.58</v>
      </c>
      <c r="H5" s="41">
        <v>2211901.9</v>
      </c>
      <c r="I5" s="41">
        <v>2318813.64</v>
      </c>
      <c r="J5" s="41">
        <v>2112167.98</v>
      </c>
      <c r="K5" s="41">
        <v>2206235.2000000002</v>
      </c>
      <c r="L5" s="41">
        <v>2172612.7799999998</v>
      </c>
      <c r="M5" s="41">
        <v>2009789.6</v>
      </c>
      <c r="N5" s="41">
        <f t="shared" si="0"/>
        <v>26769868.580000002</v>
      </c>
    </row>
    <row r="6" spans="1:14" x14ac:dyDescent="0.25">
      <c r="A6" s="32" t="s">
        <v>59</v>
      </c>
      <c r="B6" s="41">
        <v>287255</v>
      </c>
      <c r="C6" s="41">
        <v>308790</v>
      </c>
      <c r="D6" s="41">
        <v>247470</v>
      </c>
      <c r="E6" s="41">
        <v>240900</v>
      </c>
      <c r="F6" s="41">
        <v>248930</v>
      </c>
      <c r="G6" s="41">
        <v>239805</v>
      </c>
      <c r="H6" s="41">
        <v>290175</v>
      </c>
      <c r="I6" s="41">
        <v>278130</v>
      </c>
      <c r="J6" s="41">
        <v>277400</v>
      </c>
      <c r="K6" s="41">
        <v>222650</v>
      </c>
      <c r="L6" s="41">
        <v>204400</v>
      </c>
      <c r="M6" s="41">
        <v>206225</v>
      </c>
      <c r="N6" s="41">
        <f t="shared" si="0"/>
        <v>3052130</v>
      </c>
    </row>
    <row r="7" spans="1:14" x14ac:dyDescent="0.25">
      <c r="A7" s="32" t="s">
        <v>2</v>
      </c>
      <c r="B7" s="41">
        <v>479678.5</v>
      </c>
      <c r="C7" s="41">
        <v>475964.86</v>
      </c>
      <c r="D7" s="41">
        <v>482154.26</v>
      </c>
      <c r="E7" s="41">
        <v>457396.66</v>
      </c>
      <c r="F7" s="41">
        <v>552094.48</v>
      </c>
      <c r="G7" s="41">
        <v>515577.02</v>
      </c>
      <c r="H7" s="41">
        <v>443470.51</v>
      </c>
      <c r="I7" s="41">
        <v>504745.57</v>
      </c>
      <c r="J7" s="41">
        <v>475655.39</v>
      </c>
      <c r="K7" s="41">
        <v>433258</v>
      </c>
      <c r="L7" s="41">
        <v>428306.48</v>
      </c>
      <c r="M7" s="41">
        <v>428925.42</v>
      </c>
      <c r="N7" s="41">
        <f t="shared" si="0"/>
        <v>5677227.1500000004</v>
      </c>
    </row>
    <row r="8" spans="1:14" x14ac:dyDescent="0.25">
      <c r="A8" s="32" t="s">
        <v>21</v>
      </c>
      <c r="B8" s="41">
        <v>19996.48</v>
      </c>
      <c r="C8" s="41">
        <v>46420.4</v>
      </c>
      <c r="D8" s="41">
        <v>69273.52</v>
      </c>
      <c r="E8" s="41">
        <v>52133.68</v>
      </c>
      <c r="F8" s="41">
        <v>66059.8</v>
      </c>
      <c r="G8" s="41">
        <v>71058.92</v>
      </c>
      <c r="H8" s="41">
        <v>62131.92</v>
      </c>
      <c r="I8" s="41">
        <v>75343.88</v>
      </c>
      <c r="J8" s="41">
        <v>50348.28</v>
      </c>
      <c r="K8" s="41">
        <v>49991.199999999997</v>
      </c>
      <c r="L8" s="41">
        <v>32494.28</v>
      </c>
      <c r="M8" s="41">
        <v>30351.8</v>
      </c>
      <c r="N8" s="41">
        <f t="shared" si="0"/>
        <v>625604.16</v>
      </c>
    </row>
    <row r="9" spans="1:14" x14ac:dyDescent="0.25">
      <c r="A9" s="33" t="s">
        <v>6</v>
      </c>
      <c r="B9" s="41">
        <f t="shared" ref="B9:N9" si="1">SUM(B3:B8)</f>
        <v>3563377.9099999997</v>
      </c>
      <c r="C9" s="41">
        <f t="shared" si="1"/>
        <v>3763391.75</v>
      </c>
      <c r="D9" s="41">
        <f t="shared" si="1"/>
        <v>3666799.15</v>
      </c>
      <c r="E9" s="41">
        <f t="shared" si="1"/>
        <v>3456957.7700000005</v>
      </c>
      <c r="F9" s="41">
        <f t="shared" si="1"/>
        <v>3902999.1599999997</v>
      </c>
      <c r="G9" s="41">
        <f t="shared" si="1"/>
        <v>3856191.52</v>
      </c>
      <c r="H9" s="41">
        <f t="shared" si="1"/>
        <v>3592650.9799999995</v>
      </c>
      <c r="I9" s="41">
        <f t="shared" si="1"/>
        <v>3824891.34</v>
      </c>
      <c r="J9" s="41">
        <f t="shared" si="1"/>
        <v>3524234.45</v>
      </c>
      <c r="K9" s="41">
        <f t="shared" si="1"/>
        <v>3591601.5500000003</v>
      </c>
      <c r="L9" s="41">
        <f t="shared" si="1"/>
        <v>3516587.2399999993</v>
      </c>
      <c r="M9" s="41">
        <f t="shared" si="1"/>
        <v>3336770.67</v>
      </c>
      <c r="N9" s="41">
        <f t="shared" si="1"/>
        <v>43596453.489999995</v>
      </c>
    </row>
    <row r="10" spans="1:14" x14ac:dyDescent="0.25">
      <c r="A10" s="44" t="s">
        <v>7</v>
      </c>
      <c r="B10" s="40" t="s">
        <v>22</v>
      </c>
      <c r="C10" s="40" t="s">
        <v>23</v>
      </c>
      <c r="D10" s="40" t="s">
        <v>24</v>
      </c>
      <c r="E10" s="40" t="s">
        <v>25</v>
      </c>
      <c r="F10" s="40" t="s">
        <v>26</v>
      </c>
      <c r="G10" s="40" t="s">
        <v>27</v>
      </c>
      <c r="H10" s="40" t="s">
        <v>28</v>
      </c>
      <c r="I10" s="40" t="s">
        <v>29</v>
      </c>
      <c r="J10" s="40" t="s">
        <v>30</v>
      </c>
      <c r="K10" s="40" t="s">
        <v>31</v>
      </c>
      <c r="L10" s="40" t="s">
        <v>32</v>
      </c>
      <c r="M10" s="40" t="s">
        <v>33</v>
      </c>
      <c r="N10" s="40" t="s">
        <v>0</v>
      </c>
    </row>
    <row r="11" spans="1:14" x14ac:dyDescent="0.25">
      <c r="A11" s="32" t="s">
        <v>9</v>
      </c>
      <c r="B11" s="62">
        <f t="shared" ref="B11:N11" si="2">B3/B9</f>
        <v>8.4635606331184804E-2</v>
      </c>
      <c r="C11" s="63">
        <f t="shared" si="2"/>
        <v>7.8685364073511607E-2</v>
      </c>
      <c r="D11" s="63">
        <f t="shared" si="2"/>
        <v>8.0758132061855628E-2</v>
      </c>
      <c r="E11" s="63">
        <f t="shared" si="2"/>
        <v>9.0797883828358128E-2</v>
      </c>
      <c r="F11" s="63">
        <f t="shared" si="2"/>
        <v>8.7509626827590711E-2</v>
      </c>
      <c r="G11" s="63">
        <f t="shared" si="2"/>
        <v>9.9909041862111664E-2</v>
      </c>
      <c r="H11" s="63">
        <f t="shared" si="2"/>
        <v>9.8016214756268927E-2</v>
      </c>
      <c r="I11" s="63">
        <f t="shared" si="2"/>
        <v>0.10599512874004938</v>
      </c>
      <c r="J11" s="63">
        <f t="shared" si="2"/>
        <v>0.11087037640188779</v>
      </c>
      <c r="K11" s="63">
        <f t="shared" si="2"/>
        <v>0.11725441815782711</v>
      </c>
      <c r="L11" s="63">
        <f t="shared" si="2"/>
        <v>0.12257227549969728</v>
      </c>
      <c r="M11" s="63">
        <f t="shared" si="2"/>
        <v>0.13173660807801335</v>
      </c>
      <c r="N11" s="63">
        <f t="shared" si="2"/>
        <v>0.1003423914058382</v>
      </c>
    </row>
    <row r="12" spans="1:14" x14ac:dyDescent="0.25">
      <c r="A12" s="32" t="s">
        <v>10</v>
      </c>
      <c r="B12" s="62">
        <f t="shared" ref="B12:N12" si="3">B4/B9</f>
        <v>7.156804763376895E-2</v>
      </c>
      <c r="C12" s="63">
        <f t="shared" si="3"/>
        <v>8.932580563795943E-2</v>
      </c>
      <c r="D12" s="63">
        <f t="shared" si="3"/>
        <v>7.8672211975395492E-2</v>
      </c>
      <c r="E12" s="63">
        <f t="shared" si="3"/>
        <v>7.3483801915231364E-2</v>
      </c>
      <c r="F12" s="63">
        <f t="shared" si="3"/>
        <v>6.7377109043497724E-2</v>
      </c>
      <c r="G12" s="63">
        <f t="shared" si="3"/>
        <v>7.2403457803361382E-2</v>
      </c>
      <c r="H12" s="63">
        <f t="shared" si="3"/>
        <v>6.4808299302149305E-2</v>
      </c>
      <c r="I12" s="63">
        <f t="shared" si="3"/>
        <v>6.3384388849069898E-2</v>
      </c>
      <c r="J12" s="63">
        <f t="shared" si="3"/>
        <v>6.1837429686325211E-2</v>
      </c>
      <c r="K12" s="63">
        <f t="shared" si="3"/>
        <v>7.1927800565739247E-2</v>
      </c>
      <c r="L12" s="63">
        <f t="shared" si="3"/>
        <v>7.0448302030465218E-2</v>
      </c>
      <c r="M12" s="63">
        <f t="shared" si="3"/>
        <v>6.6502622429248343E-2</v>
      </c>
      <c r="N12" s="63">
        <f t="shared" si="3"/>
        <v>7.1039062861165791E-2</v>
      </c>
    </row>
    <row r="13" spans="1:14" x14ac:dyDescent="0.25">
      <c r="A13" s="32" t="s">
        <v>1</v>
      </c>
      <c r="B13" s="62">
        <f t="shared" ref="B13:N13" si="4">B5/B9</f>
        <v>0.62295814142261441</v>
      </c>
      <c r="C13" s="63">
        <f t="shared" si="4"/>
        <v>0.61113080773480466</v>
      </c>
      <c r="D13" s="63">
        <f t="shared" si="4"/>
        <v>0.62269631539540415</v>
      </c>
      <c r="E13" s="63">
        <f t="shared" si="4"/>
        <v>0.61864006513449532</v>
      </c>
      <c r="F13" s="63">
        <f t="shared" si="4"/>
        <v>0.62295480483782639</v>
      </c>
      <c r="G13" s="63">
        <f t="shared" si="4"/>
        <v>0.61337217504176245</v>
      </c>
      <c r="H13" s="63">
        <f t="shared" si="4"/>
        <v>0.61567402798476134</v>
      </c>
      <c r="I13" s="63">
        <f t="shared" si="4"/>
        <v>0.60624301029163363</v>
      </c>
      <c r="J13" s="63">
        <f t="shared" si="4"/>
        <v>0.59932675023933213</v>
      </c>
      <c r="K13" s="63">
        <f t="shared" si="4"/>
        <v>0.61427615766565202</v>
      </c>
      <c r="L13" s="63">
        <f t="shared" si="4"/>
        <v>0.61781853590528302</v>
      </c>
      <c r="M13" s="63">
        <f t="shared" si="4"/>
        <v>0.60231577137424319</v>
      </c>
      <c r="N13" s="63">
        <f t="shared" si="4"/>
        <v>0.6140377585103427</v>
      </c>
    </row>
    <row r="14" spans="1:14" x14ac:dyDescent="0.25">
      <c r="A14" s="32" t="s">
        <v>59</v>
      </c>
      <c r="B14" s="62">
        <f t="shared" ref="B14:N14" si="5">B6/B9</f>
        <v>8.0613116895030659E-2</v>
      </c>
      <c r="C14" s="63">
        <f t="shared" si="5"/>
        <v>8.2050984992460593E-2</v>
      </c>
      <c r="D14" s="63">
        <f t="shared" si="5"/>
        <v>6.7489379667822827E-2</v>
      </c>
      <c r="E14" s="63">
        <f t="shared" si="5"/>
        <v>6.9685548979095555E-2</v>
      </c>
      <c r="F14" s="63">
        <f t="shared" si="5"/>
        <v>6.3779157974504924E-2</v>
      </c>
      <c r="G14" s="63">
        <f t="shared" si="5"/>
        <v>6.2187004653752258E-2</v>
      </c>
      <c r="H14" s="63">
        <f t="shared" si="5"/>
        <v>8.0769048152848966E-2</v>
      </c>
      <c r="I14" s="63">
        <f t="shared" si="5"/>
        <v>7.2715791188985773E-2</v>
      </c>
      <c r="J14" s="63">
        <f t="shared" si="5"/>
        <v>7.8712129949243301E-2</v>
      </c>
      <c r="K14" s="63">
        <f t="shared" si="5"/>
        <v>6.199184316534221E-2</v>
      </c>
      <c r="L14" s="63">
        <f t="shared" si="5"/>
        <v>5.8124535536903117E-2</v>
      </c>
      <c r="M14" s="63">
        <f t="shared" si="5"/>
        <v>6.1803767892745234E-2</v>
      </c>
      <c r="N14" s="63">
        <f t="shared" si="5"/>
        <v>7.0008676295196512E-2</v>
      </c>
    </row>
    <row r="15" spans="1:14" x14ac:dyDescent="0.25">
      <c r="A15" s="32" t="s">
        <v>2</v>
      </c>
      <c r="B15" s="62">
        <f t="shared" ref="B15:N15" si="6">B7/B9</f>
        <v>0.13461342358717154</v>
      </c>
      <c r="C15" s="63">
        <f t="shared" si="6"/>
        <v>0.12647231317334953</v>
      </c>
      <c r="D15" s="63">
        <f t="shared" si="6"/>
        <v>0.1314918653234661</v>
      </c>
      <c r="E15" s="63">
        <f t="shared" si="6"/>
        <v>0.13231190267042223</v>
      </c>
      <c r="F15" s="63">
        <f t="shared" si="6"/>
        <v>0.14145390694882959</v>
      </c>
      <c r="G15" s="63">
        <f t="shared" si="6"/>
        <v>0.13370109272995861</v>
      </c>
      <c r="H15" s="63">
        <f t="shared" si="6"/>
        <v>0.12343823891292666</v>
      </c>
      <c r="I15" s="63">
        <f t="shared" si="6"/>
        <v>0.13196337493864599</v>
      </c>
      <c r="J15" s="63">
        <f t="shared" si="6"/>
        <v>0.13496701106250181</v>
      </c>
      <c r="K15" s="63">
        <f t="shared" si="6"/>
        <v>0.12063086452337675</v>
      </c>
      <c r="L15" s="63">
        <f t="shared" si="6"/>
        <v>0.12179606270766087</v>
      </c>
      <c r="M15" s="63">
        <f t="shared" si="6"/>
        <v>0.12854507019506978</v>
      </c>
      <c r="N15" s="63">
        <f t="shared" si="6"/>
        <v>0.13022222441332809</v>
      </c>
    </row>
    <row r="16" spans="1:14" x14ac:dyDescent="0.25">
      <c r="A16" s="32" t="s">
        <v>21</v>
      </c>
      <c r="B16" s="62">
        <f t="shared" ref="B16:N16" si="7">B8/B9</f>
        <v>5.6116641302297347E-3</v>
      </c>
      <c r="C16" s="63">
        <f t="shared" si="7"/>
        <v>1.2334724387914173E-2</v>
      </c>
      <c r="D16" s="63">
        <f t="shared" si="7"/>
        <v>1.8892095576055756E-2</v>
      </c>
      <c r="E16" s="63">
        <f t="shared" si="7"/>
        <v>1.5080797472397238E-2</v>
      </c>
      <c r="F16" s="63">
        <f t="shared" si="7"/>
        <v>1.6925394367750774E-2</v>
      </c>
      <c r="G16" s="63">
        <f t="shared" si="7"/>
        <v>1.8427227909053646E-2</v>
      </c>
      <c r="H16" s="63">
        <f t="shared" si="7"/>
        <v>1.7294170891044919E-2</v>
      </c>
      <c r="I16" s="63">
        <f t="shared" si="7"/>
        <v>1.9698305991615438E-2</v>
      </c>
      <c r="J16" s="63">
        <f t="shared" si="7"/>
        <v>1.428630266070976E-2</v>
      </c>
      <c r="K16" s="63">
        <f t="shared" si="7"/>
        <v>1.3918915922062678E-2</v>
      </c>
      <c r="L16" s="63">
        <f t="shared" si="7"/>
        <v>9.2402883199906062E-3</v>
      </c>
      <c r="M16" s="63">
        <f t="shared" si="7"/>
        <v>9.0961600306802021E-3</v>
      </c>
      <c r="N16" s="63">
        <f t="shared" si="7"/>
        <v>1.434988651412893E-2</v>
      </c>
    </row>
    <row r="17" spans="1:14" ht="10.8" thickBot="1" x14ac:dyDescent="0.3">
      <c r="A17" s="45" t="s">
        <v>17</v>
      </c>
      <c r="B17" s="62">
        <f t="shared" ref="B17:N17" si="8">SUM(B11:B16)</f>
        <v>1.0000000000000002</v>
      </c>
      <c r="C17" s="64">
        <f t="shared" si="8"/>
        <v>0.99999999999999989</v>
      </c>
      <c r="D17" s="64">
        <f t="shared" si="8"/>
        <v>1</v>
      </c>
      <c r="E17" s="64">
        <f t="shared" si="8"/>
        <v>0.99999999999999978</v>
      </c>
      <c r="F17" s="64">
        <f t="shared" si="8"/>
        <v>1</v>
      </c>
      <c r="G17" s="64">
        <f t="shared" si="8"/>
        <v>1</v>
      </c>
      <c r="H17" s="64">
        <f t="shared" si="8"/>
        <v>1.0000000000000002</v>
      </c>
      <c r="I17" s="64">
        <f t="shared" si="8"/>
        <v>1</v>
      </c>
      <c r="J17" s="64">
        <f t="shared" si="8"/>
        <v>0.99999999999999989</v>
      </c>
      <c r="K17" s="64">
        <f t="shared" si="8"/>
        <v>1</v>
      </c>
      <c r="L17" s="64">
        <f t="shared" si="8"/>
        <v>1.0000000000000002</v>
      </c>
      <c r="M17" s="64">
        <f t="shared" si="8"/>
        <v>1</v>
      </c>
      <c r="N17" s="64">
        <f t="shared" si="8"/>
        <v>1.0000000000000002</v>
      </c>
    </row>
    <row r="18" spans="1:14" x14ac:dyDescent="0.25">
      <c r="A18" s="34" t="s">
        <v>51</v>
      </c>
      <c r="B18" s="40" t="s">
        <v>22</v>
      </c>
      <c r="C18" s="40" t="s">
        <v>23</v>
      </c>
      <c r="D18" s="40" t="s">
        <v>24</v>
      </c>
      <c r="E18" s="40" t="s">
        <v>25</v>
      </c>
      <c r="F18" s="40" t="s">
        <v>26</v>
      </c>
      <c r="G18" s="40" t="s">
        <v>27</v>
      </c>
      <c r="H18" s="40" t="s">
        <v>28</v>
      </c>
      <c r="I18" s="40" t="s">
        <v>29</v>
      </c>
      <c r="J18" s="40" t="s">
        <v>30</v>
      </c>
      <c r="K18" s="40" t="s">
        <v>31</v>
      </c>
      <c r="L18" s="40" t="s">
        <v>32</v>
      </c>
      <c r="M18" s="40" t="s">
        <v>33</v>
      </c>
      <c r="N18" s="40" t="s">
        <v>0</v>
      </c>
    </row>
    <row r="19" spans="1:14" x14ac:dyDescent="0.25">
      <c r="A19" s="32" t="s">
        <v>9</v>
      </c>
      <c r="B19" s="42">
        <v>883</v>
      </c>
      <c r="C19" s="42">
        <v>865</v>
      </c>
      <c r="D19" s="42">
        <v>867</v>
      </c>
      <c r="E19" s="42">
        <v>918</v>
      </c>
      <c r="F19" s="42">
        <v>998</v>
      </c>
      <c r="G19" s="42">
        <v>1126</v>
      </c>
      <c r="H19" s="42">
        <v>1026</v>
      </c>
      <c r="I19" s="42">
        <v>1182</v>
      </c>
      <c r="J19" s="42">
        <v>1144</v>
      </c>
      <c r="K19" s="42">
        <v>1231</v>
      </c>
      <c r="L19" s="42">
        <v>1260</v>
      </c>
      <c r="M19" s="42">
        <v>1285</v>
      </c>
      <c r="N19" s="42">
        <f t="shared" ref="N19:N24" si="9">SUM(B19:M19)</f>
        <v>12785</v>
      </c>
    </row>
    <row r="20" spans="1:14" x14ac:dyDescent="0.25">
      <c r="A20" s="32" t="s">
        <v>10</v>
      </c>
      <c r="B20" s="42">
        <v>770</v>
      </c>
      <c r="C20" s="42">
        <v>1010</v>
      </c>
      <c r="D20" s="42">
        <v>869</v>
      </c>
      <c r="E20" s="42">
        <v>766</v>
      </c>
      <c r="F20" s="42">
        <v>787</v>
      </c>
      <c r="G20" s="42">
        <v>834</v>
      </c>
      <c r="H20" s="42">
        <v>700</v>
      </c>
      <c r="I20" s="42">
        <v>727</v>
      </c>
      <c r="J20" s="42">
        <v>650</v>
      </c>
      <c r="K20" s="42">
        <v>776</v>
      </c>
      <c r="L20" s="42">
        <v>747</v>
      </c>
      <c r="M20" s="42">
        <v>668</v>
      </c>
      <c r="N20" s="42">
        <f t="shared" si="9"/>
        <v>9304</v>
      </c>
    </row>
    <row r="21" spans="1:14" x14ac:dyDescent="0.25">
      <c r="A21" s="32" t="s">
        <v>1</v>
      </c>
      <c r="B21" s="42">
        <v>5869</v>
      </c>
      <c r="C21" s="42">
        <v>6068</v>
      </c>
      <c r="D21" s="42">
        <v>6037</v>
      </c>
      <c r="E21" s="42">
        <v>5657</v>
      </c>
      <c r="F21" s="42">
        <v>6427</v>
      </c>
      <c r="G21" s="42">
        <v>6244</v>
      </c>
      <c r="H21" s="42">
        <v>5846</v>
      </c>
      <c r="I21" s="42">
        <v>6130</v>
      </c>
      <c r="J21" s="42">
        <v>5584</v>
      </c>
      <c r="K21" s="42">
        <v>5836</v>
      </c>
      <c r="L21" s="42">
        <v>5744</v>
      </c>
      <c r="M21" s="42">
        <v>5311</v>
      </c>
      <c r="N21" s="42">
        <f t="shared" si="9"/>
        <v>70753</v>
      </c>
    </row>
    <row r="22" spans="1:14" x14ac:dyDescent="0.25">
      <c r="A22" s="32" t="s">
        <v>59</v>
      </c>
      <c r="B22" s="42">
        <v>785</v>
      </c>
      <c r="C22" s="42">
        <v>844</v>
      </c>
      <c r="D22" s="42">
        <v>678</v>
      </c>
      <c r="E22" s="42">
        <v>660</v>
      </c>
      <c r="F22" s="42">
        <v>682</v>
      </c>
      <c r="G22" s="42">
        <v>653</v>
      </c>
      <c r="H22" s="42">
        <v>793</v>
      </c>
      <c r="I22" s="42">
        <v>761</v>
      </c>
      <c r="J22" s="42">
        <v>758</v>
      </c>
      <c r="K22" s="42">
        <v>608</v>
      </c>
      <c r="L22" s="42">
        <v>558</v>
      </c>
      <c r="M22" s="42">
        <v>563</v>
      </c>
      <c r="N22" s="42">
        <f t="shared" si="9"/>
        <v>8343</v>
      </c>
    </row>
    <row r="23" spans="1:14" x14ac:dyDescent="0.25">
      <c r="A23" s="32" t="s">
        <v>2</v>
      </c>
      <c r="B23" s="42">
        <v>1544</v>
      </c>
      <c r="C23" s="42">
        <v>1530</v>
      </c>
      <c r="D23" s="42">
        <v>1555</v>
      </c>
      <c r="E23" s="42">
        <v>1478</v>
      </c>
      <c r="F23" s="42">
        <v>1782</v>
      </c>
      <c r="G23" s="42">
        <v>1663</v>
      </c>
      <c r="H23" s="42">
        <v>1432</v>
      </c>
      <c r="I23" s="42">
        <v>1627</v>
      </c>
      <c r="J23" s="42">
        <v>1535</v>
      </c>
      <c r="K23" s="42">
        <v>1392</v>
      </c>
      <c r="L23" s="42">
        <v>1377</v>
      </c>
      <c r="M23" s="42">
        <v>1384</v>
      </c>
      <c r="N23" s="42">
        <f t="shared" si="9"/>
        <v>18299</v>
      </c>
    </row>
    <row r="24" spans="1:14" x14ac:dyDescent="0.25">
      <c r="A24" s="32" t="s">
        <v>21</v>
      </c>
      <c r="B24" s="42">
        <v>56</v>
      </c>
      <c r="C24" s="42">
        <v>130</v>
      </c>
      <c r="D24" s="42">
        <v>194</v>
      </c>
      <c r="E24" s="42">
        <v>146</v>
      </c>
      <c r="F24" s="42">
        <v>182</v>
      </c>
      <c r="G24" s="42">
        <v>197</v>
      </c>
      <c r="H24" s="42">
        <v>174</v>
      </c>
      <c r="I24" s="42">
        <v>208</v>
      </c>
      <c r="J24" s="42">
        <v>141</v>
      </c>
      <c r="K24" s="42">
        <v>140</v>
      </c>
      <c r="L24" s="42">
        <v>89</v>
      </c>
      <c r="M24" s="42">
        <v>85</v>
      </c>
      <c r="N24" s="42">
        <f t="shared" si="9"/>
        <v>1742</v>
      </c>
    </row>
    <row r="25" spans="1:14" x14ac:dyDescent="0.25">
      <c r="A25" s="33" t="s">
        <v>12</v>
      </c>
      <c r="B25" s="42">
        <f t="shared" ref="B25:N25" si="10">SUM(B19:B24)</f>
        <v>9907</v>
      </c>
      <c r="C25" s="42">
        <f t="shared" si="10"/>
        <v>10447</v>
      </c>
      <c r="D25" s="42">
        <f t="shared" si="10"/>
        <v>10200</v>
      </c>
      <c r="E25" s="42">
        <f t="shared" si="10"/>
        <v>9625</v>
      </c>
      <c r="F25" s="42">
        <f t="shared" si="10"/>
        <v>10858</v>
      </c>
      <c r="G25" s="42">
        <f t="shared" si="10"/>
        <v>10717</v>
      </c>
      <c r="H25" s="42">
        <f t="shared" si="10"/>
        <v>9971</v>
      </c>
      <c r="I25" s="42">
        <f t="shared" si="10"/>
        <v>10635</v>
      </c>
      <c r="J25" s="42">
        <f t="shared" si="10"/>
        <v>9812</v>
      </c>
      <c r="K25" s="42">
        <f t="shared" si="10"/>
        <v>9983</v>
      </c>
      <c r="L25" s="42">
        <f t="shared" si="10"/>
        <v>9775</v>
      </c>
      <c r="M25" s="42">
        <f t="shared" si="10"/>
        <v>9296</v>
      </c>
      <c r="N25" s="42">
        <f t="shared" si="10"/>
        <v>121226</v>
      </c>
    </row>
    <row r="26" spans="1:14" x14ac:dyDescent="0.25">
      <c r="A26" s="44" t="s">
        <v>52</v>
      </c>
      <c r="B26" s="40" t="s">
        <v>22</v>
      </c>
      <c r="C26" s="40" t="s">
        <v>23</v>
      </c>
      <c r="D26" s="40" t="s">
        <v>24</v>
      </c>
      <c r="E26" s="40" t="s">
        <v>25</v>
      </c>
      <c r="F26" s="40" t="s">
        <v>26</v>
      </c>
      <c r="G26" s="40" t="s">
        <v>27</v>
      </c>
      <c r="H26" s="40" t="s">
        <v>28</v>
      </c>
      <c r="I26" s="40" t="s">
        <v>29</v>
      </c>
      <c r="J26" s="40" t="s">
        <v>30</v>
      </c>
      <c r="K26" s="40" t="s">
        <v>31</v>
      </c>
      <c r="L26" s="40" t="s">
        <v>32</v>
      </c>
      <c r="M26" s="40" t="s">
        <v>33</v>
      </c>
      <c r="N26" s="40" t="s">
        <v>0</v>
      </c>
    </row>
    <row r="27" spans="1:14" x14ac:dyDescent="0.25">
      <c r="A27" s="32" t="s">
        <v>9</v>
      </c>
      <c r="B27" s="63">
        <f t="shared" ref="B27:N27" si="11">B19/B25</f>
        <v>8.9128898758453617E-2</v>
      </c>
      <c r="C27" s="63">
        <f t="shared" si="11"/>
        <v>8.2798889633387579E-2</v>
      </c>
      <c r="D27" s="63">
        <f t="shared" si="11"/>
        <v>8.5000000000000006E-2</v>
      </c>
      <c r="E27" s="63">
        <f t="shared" si="11"/>
        <v>9.5376623376623379E-2</v>
      </c>
      <c r="F27" s="63">
        <f t="shared" si="11"/>
        <v>9.1913796279241108E-2</v>
      </c>
      <c r="G27" s="63">
        <f t="shared" si="11"/>
        <v>0.10506671643183726</v>
      </c>
      <c r="H27" s="63">
        <f t="shared" si="11"/>
        <v>0.10289840537558921</v>
      </c>
      <c r="I27" s="63">
        <f t="shared" si="11"/>
        <v>0.11114245416078984</v>
      </c>
      <c r="J27" s="63">
        <f t="shared" si="11"/>
        <v>0.11659192825112108</v>
      </c>
      <c r="K27" s="63">
        <f t="shared" si="11"/>
        <v>0.12330962636482019</v>
      </c>
      <c r="L27" s="63">
        <f t="shared" si="11"/>
        <v>0.1289002557544757</v>
      </c>
      <c r="M27" s="63">
        <f t="shared" si="11"/>
        <v>0.13823149741824442</v>
      </c>
      <c r="N27" s="63">
        <f t="shared" si="11"/>
        <v>0.10546417435203669</v>
      </c>
    </row>
    <row r="28" spans="1:14" x14ac:dyDescent="0.25">
      <c r="A28" s="32" t="s">
        <v>10</v>
      </c>
      <c r="B28" s="63">
        <f t="shared" ref="B28:N28" si="12">B20/B25</f>
        <v>7.7722822246896139E-2</v>
      </c>
      <c r="C28" s="63">
        <f t="shared" si="12"/>
        <v>9.6678472288695319E-2</v>
      </c>
      <c r="D28" s="63">
        <f t="shared" si="12"/>
        <v>8.5196078431372543E-2</v>
      </c>
      <c r="E28" s="63">
        <f t="shared" si="12"/>
        <v>7.9584415584415591E-2</v>
      </c>
      <c r="F28" s="63">
        <f t="shared" si="12"/>
        <v>7.2481119911585928E-2</v>
      </c>
      <c r="G28" s="63">
        <f t="shared" si="12"/>
        <v>7.782028552766633E-2</v>
      </c>
      <c r="H28" s="63">
        <f t="shared" si="12"/>
        <v>7.0203590412195371E-2</v>
      </c>
      <c r="I28" s="63">
        <f t="shared" si="12"/>
        <v>6.8359191349318282E-2</v>
      </c>
      <c r="J28" s="63">
        <f t="shared" si="12"/>
        <v>6.6245413779046067E-2</v>
      </c>
      <c r="K28" s="63">
        <f t="shared" si="12"/>
        <v>7.7732144645898033E-2</v>
      </c>
      <c r="L28" s="63">
        <f t="shared" si="12"/>
        <v>7.6419437340153454E-2</v>
      </c>
      <c r="M28" s="63">
        <f t="shared" si="12"/>
        <v>7.185886402753873E-2</v>
      </c>
      <c r="N28" s="63">
        <f t="shared" si="12"/>
        <v>7.6749212215201354E-2</v>
      </c>
    </row>
    <row r="29" spans="1:14" x14ac:dyDescent="0.25">
      <c r="A29" s="32" t="s">
        <v>1</v>
      </c>
      <c r="B29" s="63">
        <f t="shared" ref="B29:N29" si="13">B21/B25</f>
        <v>0.59240940748965376</v>
      </c>
      <c r="C29" s="63">
        <f t="shared" si="13"/>
        <v>0.58083660380970614</v>
      </c>
      <c r="D29" s="63">
        <f t="shared" si="13"/>
        <v>0.59186274509803927</v>
      </c>
      <c r="E29" s="63">
        <f t="shared" si="13"/>
        <v>0.58774025974025979</v>
      </c>
      <c r="F29" s="63">
        <f t="shared" si="13"/>
        <v>0.59191379627924112</v>
      </c>
      <c r="G29" s="63">
        <f t="shared" si="13"/>
        <v>0.58262573481384716</v>
      </c>
      <c r="H29" s="63">
        <f t="shared" si="13"/>
        <v>0.58630027078527736</v>
      </c>
      <c r="I29" s="63">
        <f t="shared" si="13"/>
        <v>0.57639868359191349</v>
      </c>
      <c r="J29" s="63">
        <f t="shared" si="13"/>
        <v>0.56909906237260499</v>
      </c>
      <c r="K29" s="63">
        <f t="shared" si="13"/>
        <v>0.58459380947610939</v>
      </c>
      <c r="L29" s="63">
        <f t="shared" si="13"/>
        <v>0.5876214833759591</v>
      </c>
      <c r="M29" s="63">
        <f t="shared" si="13"/>
        <v>0.57132099827882965</v>
      </c>
      <c r="N29" s="63">
        <f t="shared" si="13"/>
        <v>0.58364542259911245</v>
      </c>
    </row>
    <row r="30" spans="1:14" x14ac:dyDescent="0.25">
      <c r="A30" s="32" t="s">
        <v>59</v>
      </c>
      <c r="B30" s="63">
        <f t="shared" ref="B30:N30" si="14">B22/B25</f>
        <v>7.9236903199757749E-2</v>
      </c>
      <c r="C30" s="63">
        <f t="shared" si="14"/>
        <v>8.0788743179860248E-2</v>
      </c>
      <c r="D30" s="63">
        <f t="shared" si="14"/>
        <v>6.6470588235294115E-2</v>
      </c>
      <c r="E30" s="63">
        <f t="shared" si="14"/>
        <v>6.8571428571428575E-2</v>
      </c>
      <c r="F30" s="63">
        <f t="shared" si="14"/>
        <v>6.2810830723890224E-2</v>
      </c>
      <c r="G30" s="63">
        <f t="shared" si="14"/>
        <v>6.0931230754875429E-2</v>
      </c>
      <c r="H30" s="63">
        <f t="shared" si="14"/>
        <v>7.9530638852672753E-2</v>
      </c>
      <c r="I30" s="63">
        <f t="shared" si="14"/>
        <v>7.1556182416549124E-2</v>
      </c>
      <c r="J30" s="63">
        <f t="shared" si="14"/>
        <v>7.7252344068487563E-2</v>
      </c>
      <c r="K30" s="63">
        <f t="shared" si="14"/>
        <v>6.0903536011219075E-2</v>
      </c>
      <c r="L30" s="63">
        <f t="shared" si="14"/>
        <v>5.7084398976982094E-2</v>
      </c>
      <c r="M30" s="63">
        <f t="shared" si="14"/>
        <v>6.0563683304647162E-2</v>
      </c>
      <c r="N30" s="63">
        <f t="shared" si="14"/>
        <v>6.882186989589692E-2</v>
      </c>
    </row>
    <row r="31" spans="1:14" x14ac:dyDescent="0.25">
      <c r="A31" s="32" t="s">
        <v>2</v>
      </c>
      <c r="B31" s="63">
        <f t="shared" ref="B31:N31" si="15">B23/B25</f>
        <v>0.15584939941455536</v>
      </c>
      <c r="C31" s="63">
        <f t="shared" si="15"/>
        <v>0.14645352732841965</v>
      </c>
      <c r="D31" s="63">
        <f t="shared" si="15"/>
        <v>0.15245098039215688</v>
      </c>
      <c r="E31" s="63">
        <f t="shared" si="15"/>
        <v>0.15355844155844156</v>
      </c>
      <c r="F31" s="63">
        <f t="shared" si="15"/>
        <v>0.16411862221403573</v>
      </c>
      <c r="G31" s="63">
        <f t="shared" si="15"/>
        <v>0.15517402258094615</v>
      </c>
      <c r="H31" s="63">
        <f t="shared" si="15"/>
        <v>0.14361648781466252</v>
      </c>
      <c r="I31" s="63">
        <f t="shared" si="15"/>
        <v>0.15298542548189939</v>
      </c>
      <c r="J31" s="63">
        <f t="shared" si="15"/>
        <v>0.15644109253974725</v>
      </c>
      <c r="K31" s="63">
        <f t="shared" si="15"/>
        <v>0.1394370429730542</v>
      </c>
      <c r="L31" s="63">
        <f t="shared" si="15"/>
        <v>0.1408695652173913</v>
      </c>
      <c r="M31" s="63">
        <f t="shared" si="15"/>
        <v>0.14888123924268504</v>
      </c>
      <c r="N31" s="63">
        <f t="shared" si="15"/>
        <v>0.15094946628611025</v>
      </c>
    </row>
    <row r="32" spans="1:14" x14ac:dyDescent="0.25">
      <c r="A32" s="32" t="s">
        <v>21</v>
      </c>
      <c r="B32" s="63">
        <f t="shared" ref="B32:N32" si="16">B24/B25</f>
        <v>5.6525688906833554E-3</v>
      </c>
      <c r="C32" s="63">
        <f t="shared" si="16"/>
        <v>1.244376375993108E-2</v>
      </c>
      <c r="D32" s="63">
        <f t="shared" si="16"/>
        <v>1.9019607843137255E-2</v>
      </c>
      <c r="E32" s="63">
        <f t="shared" si="16"/>
        <v>1.5168831168831168E-2</v>
      </c>
      <c r="F32" s="63">
        <f t="shared" si="16"/>
        <v>1.6761834592005895E-2</v>
      </c>
      <c r="G32" s="63">
        <f t="shared" si="16"/>
        <v>1.8382009890827656E-2</v>
      </c>
      <c r="H32" s="63">
        <f t="shared" si="16"/>
        <v>1.745060675960285E-2</v>
      </c>
      <c r="I32" s="63">
        <f t="shared" si="16"/>
        <v>1.9558062999529856E-2</v>
      </c>
      <c r="J32" s="63">
        <f t="shared" si="16"/>
        <v>1.4370158988993069E-2</v>
      </c>
      <c r="K32" s="63">
        <f t="shared" si="16"/>
        <v>1.4023840528899129E-2</v>
      </c>
      <c r="L32" s="63">
        <f t="shared" si="16"/>
        <v>9.1048593350383632E-3</v>
      </c>
      <c r="M32" s="63">
        <f t="shared" si="16"/>
        <v>9.1437177280550772E-3</v>
      </c>
      <c r="N32" s="63">
        <f t="shared" si="16"/>
        <v>1.4369854651642387E-2</v>
      </c>
    </row>
    <row r="33" spans="1:14" ht="10.8" thickBot="1" x14ac:dyDescent="0.3">
      <c r="A33" s="46" t="s">
        <v>17</v>
      </c>
      <c r="B33" s="64">
        <f t="shared" ref="B33:N33" si="17">SUM(B27:B32)</f>
        <v>0.99999999999999989</v>
      </c>
      <c r="C33" s="65">
        <f t="shared" si="17"/>
        <v>1</v>
      </c>
      <c r="D33" s="65">
        <f t="shared" si="17"/>
        <v>1</v>
      </c>
      <c r="E33" s="65">
        <f t="shared" si="17"/>
        <v>1.0000000000000002</v>
      </c>
      <c r="F33" s="65">
        <f t="shared" si="17"/>
        <v>1</v>
      </c>
      <c r="G33" s="65">
        <f t="shared" si="17"/>
        <v>0.99999999999999989</v>
      </c>
      <c r="H33" s="65">
        <f t="shared" si="17"/>
        <v>1</v>
      </c>
      <c r="I33" s="65">
        <f t="shared" si="17"/>
        <v>1</v>
      </c>
      <c r="J33" s="65">
        <f t="shared" si="17"/>
        <v>1</v>
      </c>
      <c r="K33" s="65">
        <f t="shared" si="17"/>
        <v>1</v>
      </c>
      <c r="L33" s="65">
        <f t="shared" si="17"/>
        <v>1.0000000000000002</v>
      </c>
      <c r="M33" s="65">
        <f t="shared" si="17"/>
        <v>1</v>
      </c>
      <c r="N33" s="65">
        <f t="shared" si="17"/>
        <v>1</v>
      </c>
    </row>
    <row r="34" spans="1:14" x14ac:dyDescent="0.25">
      <c r="A34" s="44" t="s">
        <v>11</v>
      </c>
      <c r="B34" s="40" t="s">
        <v>22</v>
      </c>
      <c r="C34" s="40" t="s">
        <v>23</v>
      </c>
      <c r="D34" s="40" t="s">
        <v>24</v>
      </c>
      <c r="E34" s="40" t="s">
        <v>25</v>
      </c>
      <c r="F34" s="40" t="s">
        <v>26</v>
      </c>
      <c r="G34" s="40" t="s">
        <v>27</v>
      </c>
      <c r="H34" s="40" t="s">
        <v>28</v>
      </c>
      <c r="I34" s="40" t="s">
        <v>29</v>
      </c>
      <c r="J34" s="40" t="s">
        <v>30</v>
      </c>
      <c r="K34" s="40" t="s">
        <v>31</v>
      </c>
      <c r="L34" s="40" t="s">
        <v>32</v>
      </c>
      <c r="M34" s="40" t="s">
        <v>33</v>
      </c>
      <c r="N34" s="40" t="s">
        <v>0</v>
      </c>
    </row>
    <row r="35" spans="1:14" x14ac:dyDescent="0.25">
      <c r="A35" s="32" t="s">
        <v>9</v>
      </c>
      <c r="B35" s="66">
        <f t="shared" ref="B35:N35" si="18">B3/B19</f>
        <v>341.55</v>
      </c>
      <c r="C35" s="66">
        <f t="shared" si="18"/>
        <v>342.33971098265891</v>
      </c>
      <c r="D35" s="66">
        <f t="shared" si="18"/>
        <v>341.54999999999995</v>
      </c>
      <c r="E35" s="66">
        <f t="shared" si="18"/>
        <v>341.92205882352943</v>
      </c>
      <c r="F35" s="66">
        <f t="shared" si="18"/>
        <v>342.23446893787576</v>
      </c>
      <c r="G35" s="66">
        <f t="shared" si="18"/>
        <v>342.15666074600358</v>
      </c>
      <c r="H35" s="66">
        <f t="shared" si="18"/>
        <v>343.21447368421053</v>
      </c>
      <c r="I35" s="66">
        <f t="shared" si="18"/>
        <v>342.99479695431472</v>
      </c>
      <c r="J35" s="66">
        <f t="shared" si="18"/>
        <v>341.55</v>
      </c>
      <c r="K35" s="66">
        <f t="shared" si="18"/>
        <v>342.10491470349314</v>
      </c>
      <c r="L35" s="66">
        <f t="shared" si="18"/>
        <v>342.09214285714285</v>
      </c>
      <c r="M35" s="66">
        <f t="shared" si="18"/>
        <v>342.08159533073928</v>
      </c>
      <c r="N35" s="66">
        <f t="shared" si="18"/>
        <v>342.16444270629648</v>
      </c>
    </row>
    <row r="36" spans="1:14" x14ac:dyDescent="0.25">
      <c r="A36" s="32" t="s">
        <v>10</v>
      </c>
      <c r="B36" s="66">
        <f t="shared" ref="B36:N36" si="19">B4/B20</f>
        <v>331.2</v>
      </c>
      <c r="C36" s="66">
        <f t="shared" si="19"/>
        <v>332.83960396039606</v>
      </c>
      <c r="D36" s="66">
        <f t="shared" si="19"/>
        <v>331.96225546605297</v>
      </c>
      <c r="E36" s="66">
        <f t="shared" si="19"/>
        <v>331.63237597911228</v>
      </c>
      <c r="F36" s="66">
        <f t="shared" si="19"/>
        <v>334.14587039390085</v>
      </c>
      <c r="G36" s="66">
        <f t="shared" si="19"/>
        <v>334.77410071942444</v>
      </c>
      <c r="H36" s="66">
        <f t="shared" si="19"/>
        <v>332.61942857142856</v>
      </c>
      <c r="I36" s="66">
        <f t="shared" si="19"/>
        <v>333.47785419532323</v>
      </c>
      <c r="J36" s="66">
        <f t="shared" si="19"/>
        <v>335.27630769230768</v>
      </c>
      <c r="K36" s="66">
        <f t="shared" si="19"/>
        <v>332.90721649484539</v>
      </c>
      <c r="L36" s="66">
        <f t="shared" si="19"/>
        <v>331.6433734939759</v>
      </c>
      <c r="M36" s="66">
        <f t="shared" si="19"/>
        <v>332.19161676646706</v>
      </c>
      <c r="N36" s="66">
        <f t="shared" si="19"/>
        <v>332.87308684436806</v>
      </c>
    </row>
    <row r="37" spans="1:14" x14ac:dyDescent="0.25">
      <c r="A37" s="32" t="s">
        <v>1</v>
      </c>
      <c r="B37" s="66">
        <f t="shared" ref="B37:N37" si="20">B5/B21</f>
        <v>378.23058101891291</v>
      </c>
      <c r="C37" s="66">
        <f t="shared" si="20"/>
        <v>379.0251549110086</v>
      </c>
      <c r="D37" s="66">
        <f t="shared" si="20"/>
        <v>378.21804207387771</v>
      </c>
      <c r="E37" s="66">
        <f t="shared" si="20"/>
        <v>378.04712391727065</v>
      </c>
      <c r="F37" s="66">
        <f t="shared" si="20"/>
        <v>378.30902131632178</v>
      </c>
      <c r="G37" s="66">
        <f t="shared" si="20"/>
        <v>378.80854900704679</v>
      </c>
      <c r="H37" s="66">
        <f t="shared" si="20"/>
        <v>378.36159767362295</v>
      </c>
      <c r="I37" s="66">
        <f t="shared" si="20"/>
        <v>378.2730244698206</v>
      </c>
      <c r="J37" s="66">
        <f t="shared" si="20"/>
        <v>378.2535780802292</v>
      </c>
      <c r="K37" s="66">
        <f t="shared" si="20"/>
        <v>378.03893077450311</v>
      </c>
      <c r="L37" s="66">
        <f t="shared" si="20"/>
        <v>378.24038649025067</v>
      </c>
      <c r="M37" s="66">
        <f t="shared" si="20"/>
        <v>378.42018452268877</v>
      </c>
      <c r="N37" s="66">
        <f t="shared" si="20"/>
        <v>378.35665738555258</v>
      </c>
    </row>
    <row r="38" spans="1:14" x14ac:dyDescent="0.25">
      <c r="A38" s="32" t="s">
        <v>59</v>
      </c>
      <c r="B38" s="66">
        <f t="shared" ref="B38:N38" si="21">B6/B22</f>
        <v>365.9299363057325</v>
      </c>
      <c r="C38" s="66">
        <f t="shared" si="21"/>
        <v>365.8649289099526</v>
      </c>
      <c r="D38" s="66">
        <f t="shared" si="21"/>
        <v>365</v>
      </c>
      <c r="E38" s="66">
        <f t="shared" si="21"/>
        <v>365</v>
      </c>
      <c r="F38" s="66">
        <f t="shared" si="21"/>
        <v>365</v>
      </c>
      <c r="G38" s="66">
        <f t="shared" si="21"/>
        <v>367.23583460949465</v>
      </c>
      <c r="H38" s="66">
        <f t="shared" si="21"/>
        <v>365.92055485498111</v>
      </c>
      <c r="I38" s="66">
        <f t="shared" si="21"/>
        <v>365.47963206307492</v>
      </c>
      <c r="J38" s="66">
        <f t="shared" si="21"/>
        <v>365.96306068601581</v>
      </c>
      <c r="K38" s="66">
        <f t="shared" si="21"/>
        <v>366.20065789473682</v>
      </c>
      <c r="L38" s="66">
        <f t="shared" si="21"/>
        <v>366.30824372759855</v>
      </c>
      <c r="M38" s="66">
        <f t="shared" si="21"/>
        <v>366.29662522202489</v>
      </c>
      <c r="N38" s="66">
        <f t="shared" si="21"/>
        <v>365.83123576651087</v>
      </c>
    </row>
    <row r="39" spans="1:14" x14ac:dyDescent="0.25">
      <c r="A39" s="32" t="s">
        <v>2</v>
      </c>
      <c r="B39" s="66">
        <f t="shared" ref="B39:N39" si="22">B7/B23</f>
        <v>310.67260362694299</v>
      </c>
      <c r="C39" s="66">
        <f t="shared" si="22"/>
        <v>311.08814379084964</v>
      </c>
      <c r="D39" s="66">
        <f t="shared" si="22"/>
        <v>310.06704823151125</v>
      </c>
      <c r="E39" s="66">
        <f t="shared" si="22"/>
        <v>309.46999999999997</v>
      </c>
      <c r="F39" s="66">
        <f t="shared" si="22"/>
        <v>309.81732884399548</v>
      </c>
      <c r="G39" s="66">
        <f t="shared" si="22"/>
        <v>310.02827420324718</v>
      </c>
      <c r="H39" s="66">
        <f t="shared" si="22"/>
        <v>309.68611033519556</v>
      </c>
      <c r="I39" s="66">
        <f t="shared" si="22"/>
        <v>310.23083589428398</v>
      </c>
      <c r="J39" s="66">
        <f t="shared" si="22"/>
        <v>309.87321824104237</v>
      </c>
      <c r="K39" s="66">
        <f t="shared" si="22"/>
        <v>311.24856321839081</v>
      </c>
      <c r="L39" s="66">
        <f t="shared" si="22"/>
        <v>311.04319535221492</v>
      </c>
      <c r="M39" s="66">
        <f t="shared" si="22"/>
        <v>309.91721098265896</v>
      </c>
      <c r="N39" s="66">
        <f t="shared" si="22"/>
        <v>310.24794524290945</v>
      </c>
    </row>
    <row r="40" spans="1:14" x14ac:dyDescent="0.25">
      <c r="A40" s="32" t="s">
        <v>21</v>
      </c>
      <c r="B40" s="66">
        <f t="shared" ref="B40:N40" si="23">B8/B24</f>
        <v>357.08</v>
      </c>
      <c r="C40" s="66">
        <f t="shared" si="23"/>
        <v>357.08</v>
      </c>
      <c r="D40" s="66">
        <f t="shared" si="23"/>
        <v>357.08000000000004</v>
      </c>
      <c r="E40" s="66">
        <f t="shared" si="23"/>
        <v>357.08</v>
      </c>
      <c r="F40" s="66">
        <f t="shared" si="23"/>
        <v>362.96593406593411</v>
      </c>
      <c r="G40" s="66">
        <f t="shared" si="23"/>
        <v>360.7051776649746</v>
      </c>
      <c r="H40" s="66">
        <f t="shared" si="23"/>
        <v>357.08</v>
      </c>
      <c r="I40" s="66">
        <f t="shared" si="23"/>
        <v>362.23019230769233</v>
      </c>
      <c r="J40" s="66">
        <f t="shared" si="23"/>
        <v>357.08</v>
      </c>
      <c r="K40" s="66">
        <f t="shared" si="23"/>
        <v>357.08</v>
      </c>
      <c r="L40" s="66">
        <f t="shared" si="23"/>
        <v>365.10426966292135</v>
      </c>
      <c r="M40" s="66">
        <f t="shared" si="23"/>
        <v>357.08</v>
      </c>
      <c r="N40" s="66">
        <f t="shared" si="23"/>
        <v>359.12982778415613</v>
      </c>
    </row>
    <row r="41" spans="1:14" x14ac:dyDescent="0.25">
      <c r="A41" s="47" t="s">
        <v>11</v>
      </c>
      <c r="B41" s="67">
        <f t="shared" ref="B41:N41" si="24">B9/B25</f>
        <v>359.68284142525482</v>
      </c>
      <c r="C41" s="68">
        <f t="shared" si="24"/>
        <v>360.23659902364312</v>
      </c>
      <c r="D41" s="68">
        <f t="shared" si="24"/>
        <v>359.49011274509803</v>
      </c>
      <c r="E41" s="68">
        <f t="shared" si="24"/>
        <v>359.16444363636367</v>
      </c>
      <c r="F41" s="68">
        <f t="shared" si="24"/>
        <v>359.45838644317553</v>
      </c>
      <c r="G41" s="68">
        <f t="shared" si="24"/>
        <v>359.82005411962302</v>
      </c>
      <c r="H41" s="68">
        <f t="shared" si="24"/>
        <v>360.30999699127466</v>
      </c>
      <c r="I41" s="68">
        <f t="shared" si="24"/>
        <v>359.65127785613538</v>
      </c>
      <c r="J41" s="68">
        <f t="shared" si="24"/>
        <v>359.17595291479824</v>
      </c>
      <c r="K41" s="68">
        <f t="shared" si="24"/>
        <v>359.77176700390669</v>
      </c>
      <c r="L41" s="68">
        <f t="shared" si="24"/>
        <v>359.75317033248075</v>
      </c>
      <c r="M41" s="68">
        <f t="shared" si="24"/>
        <v>358.94693093803784</v>
      </c>
      <c r="N41" s="68">
        <f t="shared" si="24"/>
        <v>359.62956370745547</v>
      </c>
    </row>
  </sheetData>
  <phoneticPr fontId="0" type="noConversion"/>
  <pageMargins left="0.5" right="0.5" top="0.5" bottom="0.5" header="0.25" footer="0.25"/>
  <pageSetup scale="90" fitToWidth="3" orientation="landscape" r:id="rId1"/>
  <headerFooter differentOddEven="1" alignWithMargins="0">
    <oddHeader>&amp;CHEARING AID PROCUREMENT DISTRIBUTION NOV 1, 2014 THROUGH OCT 31, 2015</oddHeader>
    <oddFooter>&amp;L&amp;8Dec 4 2013&amp;C&amp;8Page &amp;P of &amp;N</oddFooter>
    <evenFooter>&amp;L&amp;8Updated: Jan 14 2013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Layout" topLeftCell="A22" zoomScaleNormal="100" workbookViewId="0">
      <selection activeCell="D14" sqref="D14"/>
    </sheetView>
  </sheetViews>
  <sheetFormatPr defaultColWidth="9.109375" defaultRowHeight="10.199999999999999" x14ac:dyDescent="0.25"/>
  <cols>
    <col min="1" max="1" width="9.6640625" style="43" customWidth="1"/>
    <col min="2" max="2" width="10.5546875" style="43" customWidth="1"/>
    <col min="3" max="3" width="9.5546875" style="43" bestFit="1" customWidth="1"/>
    <col min="4" max="4" width="10.6640625" style="43" customWidth="1"/>
    <col min="5" max="5" width="9.88671875" style="43" customWidth="1"/>
    <col min="6" max="6" width="10.109375" style="43" customWidth="1"/>
    <col min="7" max="7" width="11.33203125" style="43" customWidth="1"/>
    <col min="8" max="8" width="11.109375" style="43" customWidth="1"/>
    <col min="9" max="9" width="11.33203125" style="43" customWidth="1"/>
    <col min="10" max="10" width="9.5546875" style="43" customWidth="1"/>
    <col min="11" max="11" width="9.44140625" style="43" bestFit="1" customWidth="1"/>
    <col min="12" max="12" width="10.109375" style="43" customWidth="1"/>
    <col min="13" max="13" width="10.88671875" style="43" customWidth="1"/>
    <col min="14" max="14" width="11.6640625" style="43" customWidth="1"/>
    <col min="15" max="16384" width="9.109375" style="43"/>
  </cols>
  <sheetData>
    <row r="1" spans="1:14" x14ac:dyDescent="0.25">
      <c r="A1" s="49" t="s">
        <v>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x14ac:dyDescent="0.25">
      <c r="A2" s="31" t="s">
        <v>16</v>
      </c>
      <c r="B2" s="40" t="s">
        <v>22</v>
      </c>
      <c r="C2" s="40" t="s">
        <v>23</v>
      </c>
      <c r="D2" s="40" t="s">
        <v>24</v>
      </c>
      <c r="E2" s="40" t="s">
        <v>25</v>
      </c>
      <c r="F2" s="40" t="s">
        <v>26</v>
      </c>
      <c r="G2" s="40" t="s">
        <v>27</v>
      </c>
      <c r="H2" s="40" t="s">
        <v>28</v>
      </c>
      <c r="I2" s="40" t="s">
        <v>29</v>
      </c>
      <c r="J2" s="40" t="s">
        <v>30</v>
      </c>
      <c r="K2" s="40" t="s">
        <v>31</v>
      </c>
      <c r="L2" s="40" t="s">
        <v>32</v>
      </c>
      <c r="M2" s="40" t="s">
        <v>33</v>
      </c>
      <c r="N2" s="40" t="s">
        <v>0</v>
      </c>
    </row>
    <row r="3" spans="1:14" x14ac:dyDescent="0.25">
      <c r="A3" s="32" t="s">
        <v>9</v>
      </c>
      <c r="B3" s="41">
        <v>1837322.27</v>
      </c>
      <c r="C3" s="41">
        <v>1929205.72</v>
      </c>
      <c r="D3" s="41">
        <v>1853271.85</v>
      </c>
      <c r="E3" s="41">
        <v>1879623.33</v>
      </c>
      <c r="F3" s="41">
        <v>2242996.37</v>
      </c>
      <c r="G3" s="41">
        <v>2170876.5299999998</v>
      </c>
      <c r="H3" s="41">
        <v>2916692.76</v>
      </c>
      <c r="I3" s="41">
        <v>3035621.15</v>
      </c>
      <c r="J3" s="41">
        <v>3005802.37</v>
      </c>
      <c r="K3" s="41">
        <v>3081389.51</v>
      </c>
      <c r="L3" s="41">
        <v>3259608.73</v>
      </c>
      <c r="M3" s="41">
        <v>3402461.49</v>
      </c>
      <c r="N3" s="41">
        <f t="shared" ref="N3:N8" si="0">SUM(B3:M3)</f>
        <v>30614872.079999998</v>
      </c>
    </row>
    <row r="4" spans="1:14" x14ac:dyDescent="0.25">
      <c r="A4" s="32" t="s">
        <v>10</v>
      </c>
      <c r="B4" s="41">
        <v>1184371.2</v>
      </c>
      <c r="C4" s="41">
        <v>1234051.2</v>
      </c>
      <c r="D4" s="41">
        <v>1168473.6000000001</v>
      </c>
      <c r="E4" s="41">
        <v>1085342.3999999999</v>
      </c>
      <c r="F4" s="41">
        <v>1296316.8</v>
      </c>
      <c r="G4" s="41">
        <v>1255248</v>
      </c>
      <c r="H4" s="41">
        <v>1215504</v>
      </c>
      <c r="I4" s="41">
        <v>1319500.8</v>
      </c>
      <c r="J4" s="41">
        <v>1190664</v>
      </c>
      <c r="K4" s="41">
        <v>1178740.8</v>
      </c>
      <c r="L4" s="41">
        <v>1191326.3999999999</v>
      </c>
      <c r="M4" s="41">
        <v>1268827.2</v>
      </c>
      <c r="N4" s="41">
        <f t="shared" si="0"/>
        <v>14588366.4</v>
      </c>
    </row>
    <row r="5" spans="1:14" x14ac:dyDescent="0.25">
      <c r="A5" s="32" t="s">
        <v>1</v>
      </c>
      <c r="B5" s="41">
        <v>4015482.04</v>
      </c>
      <c r="C5" s="41">
        <v>4320289.29</v>
      </c>
      <c r="D5" s="41">
        <v>4576523.51</v>
      </c>
      <c r="E5" s="41">
        <v>4271822.7</v>
      </c>
      <c r="F5" s="41">
        <v>5187803.68</v>
      </c>
      <c r="G5" s="41">
        <v>5303898.07</v>
      </c>
      <c r="H5" s="41">
        <v>4812469.3899999997</v>
      </c>
      <c r="I5" s="41">
        <v>5509787.1500000004</v>
      </c>
      <c r="J5" s="41">
        <v>5141967.0599999996</v>
      </c>
      <c r="K5" s="41">
        <v>5376785.8200000003</v>
      </c>
      <c r="L5" s="41">
        <v>5379040.0700000003</v>
      </c>
      <c r="M5" s="41">
        <v>5252425.8</v>
      </c>
      <c r="N5" s="41">
        <f t="shared" si="0"/>
        <v>59148294.579999998</v>
      </c>
    </row>
    <row r="6" spans="1:14" x14ac:dyDescent="0.25">
      <c r="A6" s="32" t="s">
        <v>59</v>
      </c>
      <c r="B6" s="41">
        <v>1786229.2</v>
      </c>
      <c r="C6" s="41">
        <v>2039239.8</v>
      </c>
      <c r="D6" s="41">
        <v>2068302.6</v>
      </c>
      <c r="E6" s="41">
        <v>1838035.8</v>
      </c>
      <c r="F6" s="41">
        <v>2148411.6</v>
      </c>
      <c r="G6" s="41">
        <v>2179337.4</v>
      </c>
      <c r="H6" s="41">
        <v>1847723.4</v>
      </c>
      <c r="I6" s="41">
        <v>2066439.6</v>
      </c>
      <c r="J6" s="41">
        <v>2033278.2</v>
      </c>
      <c r="K6" s="41">
        <v>1894671</v>
      </c>
      <c r="L6" s="41">
        <v>1911438</v>
      </c>
      <c r="M6" s="41">
        <v>1856665.8</v>
      </c>
      <c r="N6" s="41">
        <f t="shared" si="0"/>
        <v>23669772.400000002</v>
      </c>
    </row>
    <row r="7" spans="1:14" x14ac:dyDescent="0.25">
      <c r="A7" s="32" t="s">
        <v>2</v>
      </c>
      <c r="B7" s="41">
        <v>2061470.36</v>
      </c>
      <c r="C7" s="41">
        <v>1964862.16</v>
      </c>
      <c r="D7" s="41">
        <v>1988642.64</v>
      </c>
      <c r="E7" s="41">
        <v>1874942.22</v>
      </c>
      <c r="F7" s="41">
        <v>2074846.88</v>
      </c>
      <c r="G7" s="41">
        <v>2244282.7999999998</v>
      </c>
      <c r="H7" s="41">
        <v>1853019.59</v>
      </c>
      <c r="I7" s="41">
        <v>1948141.51</v>
      </c>
      <c r="J7" s="41">
        <v>1764957.5</v>
      </c>
      <c r="K7" s="41">
        <v>1841500.92</v>
      </c>
      <c r="L7" s="41">
        <v>1734860.33</v>
      </c>
      <c r="M7" s="41">
        <v>1704391.59</v>
      </c>
      <c r="N7" s="41">
        <f t="shared" si="0"/>
        <v>23055918.499999996</v>
      </c>
    </row>
    <row r="8" spans="1:14" x14ac:dyDescent="0.25">
      <c r="A8" s="32" t="s">
        <v>21</v>
      </c>
      <c r="B8" s="41">
        <v>113398.74</v>
      </c>
      <c r="C8" s="41">
        <v>289713.06</v>
      </c>
      <c r="D8" s="41">
        <v>392563.08</v>
      </c>
      <c r="E8" s="41">
        <v>383521.32</v>
      </c>
      <c r="F8" s="41">
        <v>444929.94</v>
      </c>
      <c r="G8" s="41">
        <v>472055.22</v>
      </c>
      <c r="H8" s="41">
        <v>362047.14</v>
      </c>
      <c r="I8" s="41">
        <v>322112.7</v>
      </c>
      <c r="J8" s="41">
        <v>328140.53999999998</v>
      </c>
      <c r="K8" s="41">
        <v>292726.98</v>
      </c>
      <c r="L8" s="41">
        <v>254299.5</v>
      </c>
      <c r="M8" s="41">
        <v>315705.12</v>
      </c>
      <c r="N8" s="41">
        <f t="shared" si="0"/>
        <v>3971213.3400000003</v>
      </c>
    </row>
    <row r="9" spans="1:14" x14ac:dyDescent="0.25">
      <c r="A9" s="33" t="s">
        <v>6</v>
      </c>
      <c r="B9" s="41">
        <f t="shared" ref="B9:N9" si="1">SUM(B3:B8)</f>
        <v>10998273.809999999</v>
      </c>
      <c r="C9" s="41">
        <f t="shared" si="1"/>
        <v>11777361.23</v>
      </c>
      <c r="D9" s="41">
        <f t="shared" si="1"/>
        <v>12047777.280000001</v>
      </c>
      <c r="E9" s="41">
        <f t="shared" si="1"/>
        <v>11333287.770000001</v>
      </c>
      <c r="F9" s="41">
        <f t="shared" si="1"/>
        <v>13395305.269999998</v>
      </c>
      <c r="G9" s="41">
        <f t="shared" si="1"/>
        <v>13625698.020000001</v>
      </c>
      <c r="H9" s="41">
        <f t="shared" si="1"/>
        <v>13007456.279999999</v>
      </c>
      <c r="I9" s="41">
        <f t="shared" si="1"/>
        <v>14201602.91</v>
      </c>
      <c r="J9" s="41">
        <f t="shared" si="1"/>
        <v>13464809.669999998</v>
      </c>
      <c r="K9" s="41">
        <f t="shared" si="1"/>
        <v>13665815.029999999</v>
      </c>
      <c r="L9" s="41">
        <f t="shared" si="1"/>
        <v>13730573.029999999</v>
      </c>
      <c r="M9" s="41">
        <f t="shared" si="1"/>
        <v>13800477</v>
      </c>
      <c r="N9" s="41">
        <f t="shared" si="1"/>
        <v>155048437.30000001</v>
      </c>
    </row>
    <row r="10" spans="1:14" x14ac:dyDescent="0.25">
      <c r="A10" s="44" t="s">
        <v>7</v>
      </c>
      <c r="B10" s="40" t="s">
        <v>22</v>
      </c>
      <c r="C10" s="40" t="s">
        <v>23</v>
      </c>
      <c r="D10" s="40" t="s">
        <v>24</v>
      </c>
      <c r="E10" s="40" t="s">
        <v>25</v>
      </c>
      <c r="F10" s="40" t="s">
        <v>26</v>
      </c>
      <c r="G10" s="40" t="s">
        <v>27</v>
      </c>
      <c r="H10" s="40" t="s">
        <v>28</v>
      </c>
      <c r="I10" s="40" t="s">
        <v>29</v>
      </c>
      <c r="J10" s="40" t="s">
        <v>30</v>
      </c>
      <c r="K10" s="40" t="s">
        <v>31</v>
      </c>
      <c r="L10" s="40" t="s">
        <v>32</v>
      </c>
      <c r="M10" s="40" t="s">
        <v>33</v>
      </c>
      <c r="N10" s="40" t="s">
        <v>0</v>
      </c>
    </row>
    <row r="11" spans="1:14" x14ac:dyDescent="0.25">
      <c r="A11" s="32" t="s">
        <v>9</v>
      </c>
      <c r="B11" s="62">
        <f t="shared" ref="B11:N11" si="2">B3/B9</f>
        <v>0.16705551268685864</v>
      </c>
      <c r="C11" s="63">
        <f t="shared" si="2"/>
        <v>0.16380627904031775</v>
      </c>
      <c r="D11" s="63">
        <f t="shared" si="2"/>
        <v>0.15382686838646473</v>
      </c>
      <c r="E11" s="63">
        <f t="shared" si="2"/>
        <v>0.16584978411785267</v>
      </c>
      <c r="F11" s="63">
        <f t="shared" si="2"/>
        <v>0.16744645417102916</v>
      </c>
      <c r="G11" s="63">
        <f t="shared" si="2"/>
        <v>0.15932222531378246</v>
      </c>
      <c r="H11" s="63">
        <f t="shared" si="2"/>
        <v>0.22423237081985409</v>
      </c>
      <c r="I11" s="63">
        <f t="shared" si="2"/>
        <v>0.21375200878645043</v>
      </c>
      <c r="J11" s="63">
        <f t="shared" si="2"/>
        <v>0.22323392930662944</v>
      </c>
      <c r="K11" s="63">
        <f t="shared" si="2"/>
        <v>0.22548157597886059</v>
      </c>
      <c r="L11" s="63">
        <f t="shared" si="2"/>
        <v>0.23739786554268813</v>
      </c>
      <c r="M11" s="63">
        <f t="shared" si="2"/>
        <v>0.2465466584959346</v>
      </c>
      <c r="N11" s="63">
        <f t="shared" si="2"/>
        <v>0.19745359974679341</v>
      </c>
    </row>
    <row r="12" spans="1:14" x14ac:dyDescent="0.25">
      <c r="A12" s="32" t="s">
        <v>10</v>
      </c>
      <c r="B12" s="62">
        <f t="shared" ref="B12:N12" si="3">B4/B9</f>
        <v>0.1076870080214888</v>
      </c>
      <c r="C12" s="63">
        <f t="shared" si="3"/>
        <v>0.10478163791533801</v>
      </c>
      <c r="D12" s="63">
        <f t="shared" si="3"/>
        <v>9.6986653458454364E-2</v>
      </c>
      <c r="E12" s="63">
        <f t="shared" si="3"/>
        <v>9.576589088940074E-2</v>
      </c>
      <c r="F12" s="63">
        <f t="shared" si="3"/>
        <v>9.6773964748919847E-2</v>
      </c>
      <c r="G12" s="63">
        <f t="shared" si="3"/>
        <v>9.2123574011219705E-2</v>
      </c>
      <c r="H12" s="63">
        <f t="shared" si="3"/>
        <v>9.3446710397092347E-2</v>
      </c>
      <c r="I12" s="63">
        <f t="shared" si="3"/>
        <v>9.2912103539444763E-2</v>
      </c>
      <c r="J12" s="63">
        <f t="shared" si="3"/>
        <v>8.8427837391035338E-2</v>
      </c>
      <c r="K12" s="63">
        <f t="shared" si="3"/>
        <v>8.6254701780490883E-2</v>
      </c>
      <c r="L12" s="63">
        <f t="shared" si="3"/>
        <v>8.6764507016354284E-2</v>
      </c>
      <c r="M12" s="63">
        <f t="shared" si="3"/>
        <v>9.194082204549886E-2</v>
      </c>
      <c r="N12" s="63">
        <f t="shared" si="3"/>
        <v>9.4089090183948593E-2</v>
      </c>
    </row>
    <row r="13" spans="1:14" x14ac:dyDescent="0.25">
      <c r="A13" s="32" t="s">
        <v>1</v>
      </c>
      <c r="B13" s="62">
        <f t="shared" ref="B13:N13" si="4">B5/B9</f>
        <v>0.36510111580864529</v>
      </c>
      <c r="C13" s="63">
        <f t="shared" si="4"/>
        <v>0.36682998896179736</v>
      </c>
      <c r="D13" s="63">
        <f t="shared" si="4"/>
        <v>0.37986455124774676</v>
      </c>
      <c r="E13" s="63">
        <f t="shared" si="4"/>
        <v>0.37692704771053381</v>
      </c>
      <c r="F13" s="63">
        <f t="shared" si="4"/>
        <v>0.38728521488932072</v>
      </c>
      <c r="G13" s="63">
        <f t="shared" si="4"/>
        <v>0.3892569806122857</v>
      </c>
      <c r="H13" s="63">
        <f t="shared" si="4"/>
        <v>0.36997774863941346</v>
      </c>
      <c r="I13" s="63">
        <f t="shared" si="4"/>
        <v>0.38796938521075719</v>
      </c>
      <c r="J13" s="63">
        <f t="shared" si="4"/>
        <v>0.38188189703538528</v>
      </c>
      <c r="K13" s="63">
        <f t="shared" si="4"/>
        <v>0.39344787033898559</v>
      </c>
      <c r="L13" s="63">
        <f t="shared" si="4"/>
        <v>0.39175641528196298</v>
      </c>
      <c r="M13" s="63">
        <f t="shared" si="4"/>
        <v>0.38059740978518347</v>
      </c>
      <c r="N13" s="63">
        <f t="shared" si="4"/>
        <v>0.38148268766846832</v>
      </c>
    </row>
    <row r="14" spans="1:14" x14ac:dyDescent="0.25">
      <c r="A14" s="32" t="s">
        <v>59</v>
      </c>
      <c r="B14" s="62">
        <f t="shared" ref="B14:N14" si="5">B6/B9</f>
        <v>0.1624099591315776</v>
      </c>
      <c r="C14" s="63">
        <f t="shared" si="5"/>
        <v>0.1731491256976585</v>
      </c>
      <c r="D14" s="63">
        <f t="shared" si="5"/>
        <v>0.17167503614409443</v>
      </c>
      <c r="E14" s="63">
        <f t="shared" si="5"/>
        <v>0.1621802814241961</v>
      </c>
      <c r="F14" s="63">
        <f t="shared" si="5"/>
        <v>0.16038541538964124</v>
      </c>
      <c r="G14" s="63">
        <f t="shared" si="5"/>
        <v>0.15994317478643194</v>
      </c>
      <c r="H14" s="63">
        <f t="shared" si="5"/>
        <v>0.14205109440506225</v>
      </c>
      <c r="I14" s="63">
        <f t="shared" si="5"/>
        <v>0.1455074904639761</v>
      </c>
      <c r="J14" s="63">
        <f t="shared" si="5"/>
        <v>0.1510068281566731</v>
      </c>
      <c r="K14" s="63">
        <f t="shared" si="5"/>
        <v>0.13864310294268634</v>
      </c>
      <c r="L14" s="63">
        <f t="shared" si="5"/>
        <v>0.13921035894304551</v>
      </c>
      <c r="M14" s="63">
        <f t="shared" si="5"/>
        <v>0.13453634972182485</v>
      </c>
      <c r="N14" s="63">
        <f t="shared" si="5"/>
        <v>0.15266050282210744</v>
      </c>
    </row>
    <row r="15" spans="1:14" x14ac:dyDescent="0.25">
      <c r="A15" s="32" t="s">
        <v>2</v>
      </c>
      <c r="B15" s="62">
        <f t="shared" ref="B15:N15" si="6">B7/B9</f>
        <v>0.18743580998371237</v>
      </c>
      <c r="C15" s="63">
        <f t="shared" si="6"/>
        <v>0.16683381970105368</v>
      </c>
      <c r="D15" s="63">
        <f t="shared" si="6"/>
        <v>0.16506303144408724</v>
      </c>
      <c r="E15" s="63">
        <f t="shared" si="6"/>
        <v>0.16543674333966019</v>
      </c>
      <c r="F15" s="63">
        <f t="shared" si="6"/>
        <v>0.15489358683350113</v>
      </c>
      <c r="G15" s="63">
        <f t="shared" si="6"/>
        <v>0.16470956546268736</v>
      </c>
      <c r="H15" s="63">
        <f t="shared" si="6"/>
        <v>0.14245826010187446</v>
      </c>
      <c r="I15" s="63">
        <f t="shared" si="6"/>
        <v>0.13717757934410518</v>
      </c>
      <c r="J15" s="63">
        <f t="shared" si="6"/>
        <v>0.13107927577560777</v>
      </c>
      <c r="K15" s="63">
        <f t="shared" si="6"/>
        <v>0.13475236683340358</v>
      </c>
      <c r="L15" s="63">
        <f t="shared" si="6"/>
        <v>0.12635017680685975</v>
      </c>
      <c r="M15" s="63">
        <f t="shared" si="6"/>
        <v>0.12350236807032106</v>
      </c>
      <c r="N15" s="63">
        <f t="shared" si="6"/>
        <v>0.14870139229710247</v>
      </c>
    </row>
    <row r="16" spans="1:14" x14ac:dyDescent="0.25">
      <c r="A16" s="32" t="s">
        <v>21</v>
      </c>
      <c r="B16" s="62">
        <f t="shared" ref="B16:N16" si="7">B8/B9</f>
        <v>1.031059436771742E-2</v>
      </c>
      <c r="C16" s="63">
        <f t="shared" si="7"/>
        <v>2.4599148683834671E-2</v>
      </c>
      <c r="D16" s="63">
        <f t="shared" si="7"/>
        <v>3.258385931915235E-2</v>
      </c>
      <c r="E16" s="63">
        <f t="shared" si="7"/>
        <v>3.3840252518356373E-2</v>
      </c>
      <c r="F16" s="63">
        <f t="shared" si="7"/>
        <v>3.3215363967588035E-2</v>
      </c>
      <c r="G16" s="63">
        <f t="shared" si="7"/>
        <v>3.4644479813592692E-2</v>
      </c>
      <c r="H16" s="63">
        <f t="shared" si="7"/>
        <v>2.7833815636703414E-2</v>
      </c>
      <c r="I16" s="63">
        <f t="shared" si="7"/>
        <v>2.2681432655266377E-2</v>
      </c>
      <c r="J16" s="63">
        <f t="shared" si="7"/>
        <v>2.4370232334669163E-2</v>
      </c>
      <c r="K16" s="63">
        <f t="shared" si="7"/>
        <v>2.1420382125573085E-2</v>
      </c>
      <c r="L16" s="63">
        <f t="shared" si="7"/>
        <v>1.8520676409089391E-2</v>
      </c>
      <c r="M16" s="63">
        <f t="shared" si="7"/>
        <v>2.2876391881237149E-2</v>
      </c>
      <c r="N16" s="63">
        <f t="shared" si="7"/>
        <v>2.561272728157964E-2</v>
      </c>
    </row>
    <row r="17" spans="1:14" ht="10.8" thickBot="1" x14ac:dyDescent="0.3">
      <c r="A17" s="45" t="s">
        <v>17</v>
      </c>
      <c r="B17" s="62">
        <f t="shared" ref="B17:N17" si="8">SUM(B11:B16)</f>
        <v>1.0000000000000002</v>
      </c>
      <c r="C17" s="64">
        <f t="shared" si="8"/>
        <v>1</v>
      </c>
      <c r="D17" s="64">
        <f t="shared" si="8"/>
        <v>0.99999999999999978</v>
      </c>
      <c r="E17" s="64">
        <f t="shared" si="8"/>
        <v>0.99999999999999978</v>
      </c>
      <c r="F17" s="64">
        <f t="shared" si="8"/>
        <v>1.0000000000000002</v>
      </c>
      <c r="G17" s="64">
        <f t="shared" si="8"/>
        <v>0.99999999999999978</v>
      </c>
      <c r="H17" s="64">
        <f t="shared" si="8"/>
        <v>1</v>
      </c>
      <c r="I17" s="64">
        <f t="shared" si="8"/>
        <v>1.0000000000000002</v>
      </c>
      <c r="J17" s="64">
        <f t="shared" si="8"/>
        <v>1</v>
      </c>
      <c r="K17" s="64">
        <f t="shared" si="8"/>
        <v>1.0000000000000002</v>
      </c>
      <c r="L17" s="64">
        <f t="shared" si="8"/>
        <v>1.0000000000000002</v>
      </c>
      <c r="M17" s="64">
        <f t="shared" si="8"/>
        <v>1</v>
      </c>
      <c r="N17" s="64">
        <f t="shared" si="8"/>
        <v>0.99999999999999978</v>
      </c>
    </row>
    <row r="18" spans="1:14" x14ac:dyDescent="0.25">
      <c r="A18" s="34" t="s">
        <v>51</v>
      </c>
      <c r="B18" s="40" t="s">
        <v>22</v>
      </c>
      <c r="C18" s="40" t="s">
        <v>23</v>
      </c>
      <c r="D18" s="40" t="s">
        <v>24</v>
      </c>
      <c r="E18" s="40" t="s">
        <v>25</v>
      </c>
      <c r="F18" s="40" t="s">
        <v>26</v>
      </c>
      <c r="G18" s="40" t="s">
        <v>27</v>
      </c>
      <c r="H18" s="40" t="s">
        <v>28</v>
      </c>
      <c r="I18" s="40" t="s">
        <v>29</v>
      </c>
      <c r="J18" s="40" t="s">
        <v>30</v>
      </c>
      <c r="K18" s="40" t="s">
        <v>31</v>
      </c>
      <c r="L18" s="40" t="s">
        <v>32</v>
      </c>
      <c r="M18" s="40" t="s">
        <v>33</v>
      </c>
      <c r="N18" s="40" t="s">
        <v>0</v>
      </c>
    </row>
    <row r="19" spans="1:14" x14ac:dyDescent="0.25">
      <c r="A19" s="32" t="s">
        <v>9</v>
      </c>
      <c r="B19" s="42">
        <v>5279</v>
      </c>
      <c r="C19" s="42">
        <v>5558</v>
      </c>
      <c r="D19" s="42">
        <v>5341</v>
      </c>
      <c r="E19" s="42">
        <v>5415</v>
      </c>
      <c r="F19" s="42">
        <v>6462</v>
      </c>
      <c r="G19" s="42">
        <v>6249</v>
      </c>
      <c r="H19" s="42">
        <v>8400</v>
      </c>
      <c r="I19" s="42">
        <v>8746</v>
      </c>
      <c r="J19" s="42">
        <v>8662</v>
      </c>
      <c r="K19" s="42">
        <v>8870</v>
      </c>
      <c r="L19" s="42">
        <v>9393</v>
      </c>
      <c r="M19" s="42">
        <v>9808</v>
      </c>
      <c r="N19" s="42">
        <f t="shared" ref="N19:N24" si="9">SUM(B19:M19)</f>
        <v>88183</v>
      </c>
    </row>
    <row r="20" spans="1:14" x14ac:dyDescent="0.25">
      <c r="A20" s="32" t="s">
        <v>10</v>
      </c>
      <c r="B20" s="42">
        <v>3576</v>
      </c>
      <c r="C20" s="42">
        <v>3724</v>
      </c>
      <c r="D20" s="42">
        <v>3520</v>
      </c>
      <c r="E20" s="42">
        <v>3267</v>
      </c>
      <c r="F20" s="42">
        <v>3904</v>
      </c>
      <c r="G20" s="42">
        <v>3776</v>
      </c>
      <c r="H20" s="42">
        <v>3659</v>
      </c>
      <c r="I20" s="42">
        <v>3969</v>
      </c>
      <c r="J20" s="42">
        <v>3590</v>
      </c>
      <c r="K20" s="42">
        <v>3550</v>
      </c>
      <c r="L20" s="42">
        <v>3580</v>
      </c>
      <c r="M20" s="42">
        <v>3822</v>
      </c>
      <c r="N20" s="42">
        <f t="shared" si="9"/>
        <v>43937</v>
      </c>
    </row>
    <row r="21" spans="1:14" x14ac:dyDescent="0.25">
      <c r="A21" s="32" t="s">
        <v>1</v>
      </c>
      <c r="B21" s="42">
        <v>10636</v>
      </c>
      <c r="C21" s="42">
        <v>11473</v>
      </c>
      <c r="D21" s="42">
        <v>12150</v>
      </c>
      <c r="E21" s="42">
        <v>11350</v>
      </c>
      <c r="F21" s="42">
        <v>13782</v>
      </c>
      <c r="G21" s="42">
        <v>14089</v>
      </c>
      <c r="H21" s="42">
        <v>12791</v>
      </c>
      <c r="I21" s="42">
        <v>14640</v>
      </c>
      <c r="J21" s="42">
        <v>13691</v>
      </c>
      <c r="K21" s="42">
        <v>14292</v>
      </c>
      <c r="L21" s="42">
        <v>14298</v>
      </c>
      <c r="M21" s="42">
        <v>13961</v>
      </c>
      <c r="N21" s="42">
        <f t="shared" si="9"/>
        <v>157153</v>
      </c>
    </row>
    <row r="22" spans="1:14" x14ac:dyDescent="0.25">
      <c r="A22" s="32" t="s">
        <v>59</v>
      </c>
      <c r="B22" s="42">
        <v>4790</v>
      </c>
      <c r="C22" s="42">
        <v>5457</v>
      </c>
      <c r="D22" s="42">
        <v>5541</v>
      </c>
      <c r="E22" s="42">
        <v>4921</v>
      </c>
      <c r="F22" s="42">
        <v>5762</v>
      </c>
      <c r="G22" s="42">
        <v>5837</v>
      </c>
      <c r="H22" s="42">
        <v>4953</v>
      </c>
      <c r="I22" s="42">
        <v>5546</v>
      </c>
      <c r="J22" s="42">
        <v>5449</v>
      </c>
      <c r="K22" s="42">
        <v>5083</v>
      </c>
      <c r="L22" s="42">
        <v>5121</v>
      </c>
      <c r="M22" s="42">
        <v>4981</v>
      </c>
      <c r="N22" s="42">
        <f t="shared" si="9"/>
        <v>63441</v>
      </c>
    </row>
    <row r="23" spans="1:14" x14ac:dyDescent="0.25">
      <c r="A23" s="32" t="s">
        <v>2</v>
      </c>
      <c r="B23" s="42">
        <v>5530</v>
      </c>
      <c r="C23" s="42">
        <v>5272</v>
      </c>
      <c r="D23" s="42">
        <v>5345</v>
      </c>
      <c r="E23" s="42">
        <v>5040</v>
      </c>
      <c r="F23" s="42">
        <v>5568</v>
      </c>
      <c r="G23" s="42">
        <v>6030</v>
      </c>
      <c r="H23" s="42">
        <v>4981</v>
      </c>
      <c r="I23" s="42">
        <v>5236</v>
      </c>
      <c r="J23" s="42">
        <v>4739</v>
      </c>
      <c r="K23" s="42">
        <v>4942</v>
      </c>
      <c r="L23" s="42">
        <v>4664</v>
      </c>
      <c r="M23" s="42">
        <v>4584</v>
      </c>
      <c r="N23" s="42">
        <f t="shared" si="9"/>
        <v>61931</v>
      </c>
    </row>
    <row r="24" spans="1:14" x14ac:dyDescent="0.25">
      <c r="A24" s="32" t="s">
        <v>21</v>
      </c>
      <c r="B24" s="42">
        <v>301</v>
      </c>
      <c r="C24" s="42">
        <v>769</v>
      </c>
      <c r="D24" s="42">
        <v>1042</v>
      </c>
      <c r="E24" s="42">
        <v>1016</v>
      </c>
      <c r="F24" s="42">
        <v>1177</v>
      </c>
      <c r="G24" s="42">
        <v>1250</v>
      </c>
      <c r="H24" s="42">
        <v>953</v>
      </c>
      <c r="I24" s="42">
        <v>855</v>
      </c>
      <c r="J24" s="42">
        <v>865</v>
      </c>
      <c r="K24" s="42">
        <v>770</v>
      </c>
      <c r="L24" s="42">
        <v>673</v>
      </c>
      <c r="M24" s="42">
        <v>836</v>
      </c>
      <c r="N24" s="42">
        <f t="shared" si="9"/>
        <v>10507</v>
      </c>
    </row>
    <row r="25" spans="1:14" x14ac:dyDescent="0.25">
      <c r="A25" s="33" t="s">
        <v>12</v>
      </c>
      <c r="B25" s="42">
        <f t="shared" ref="B25:N25" si="10">SUM(B19:B24)</f>
        <v>30112</v>
      </c>
      <c r="C25" s="42">
        <f t="shared" si="10"/>
        <v>32253</v>
      </c>
      <c r="D25" s="42">
        <f t="shared" si="10"/>
        <v>32939</v>
      </c>
      <c r="E25" s="42">
        <f t="shared" si="10"/>
        <v>31009</v>
      </c>
      <c r="F25" s="42">
        <f t="shared" si="10"/>
        <v>36655</v>
      </c>
      <c r="G25" s="42">
        <f t="shared" si="10"/>
        <v>37231</v>
      </c>
      <c r="H25" s="42">
        <f t="shared" si="10"/>
        <v>35737</v>
      </c>
      <c r="I25" s="42">
        <f t="shared" si="10"/>
        <v>38992</v>
      </c>
      <c r="J25" s="42">
        <f t="shared" si="10"/>
        <v>36996</v>
      </c>
      <c r="K25" s="42">
        <f t="shared" si="10"/>
        <v>37507</v>
      </c>
      <c r="L25" s="42">
        <f t="shared" si="10"/>
        <v>37729</v>
      </c>
      <c r="M25" s="42">
        <f t="shared" si="10"/>
        <v>37992</v>
      </c>
      <c r="N25" s="42">
        <f t="shared" si="10"/>
        <v>425152</v>
      </c>
    </row>
    <row r="26" spans="1:14" x14ac:dyDescent="0.25">
      <c r="A26" s="44" t="s">
        <v>52</v>
      </c>
      <c r="B26" s="40" t="s">
        <v>22</v>
      </c>
      <c r="C26" s="40" t="s">
        <v>23</v>
      </c>
      <c r="D26" s="40" t="s">
        <v>24</v>
      </c>
      <c r="E26" s="40" t="s">
        <v>25</v>
      </c>
      <c r="F26" s="40" t="s">
        <v>26</v>
      </c>
      <c r="G26" s="40" t="s">
        <v>27</v>
      </c>
      <c r="H26" s="40" t="s">
        <v>28</v>
      </c>
      <c r="I26" s="40" t="s">
        <v>29</v>
      </c>
      <c r="J26" s="40" t="s">
        <v>30</v>
      </c>
      <c r="K26" s="40" t="s">
        <v>31</v>
      </c>
      <c r="L26" s="40" t="s">
        <v>32</v>
      </c>
      <c r="M26" s="40" t="s">
        <v>33</v>
      </c>
      <c r="N26" s="40" t="s">
        <v>0</v>
      </c>
    </row>
    <row r="27" spans="1:14" x14ac:dyDescent="0.25">
      <c r="A27" s="32" t="s">
        <v>9</v>
      </c>
      <c r="B27" s="63">
        <f t="shared" ref="B27:N27" si="11">B19/B25</f>
        <v>0.17531216790648246</v>
      </c>
      <c r="C27" s="63">
        <f t="shared" si="11"/>
        <v>0.17232505503364029</v>
      </c>
      <c r="D27" s="63">
        <f t="shared" si="11"/>
        <v>0.16214821336409727</v>
      </c>
      <c r="E27" s="63">
        <f t="shared" si="11"/>
        <v>0.17462672127446871</v>
      </c>
      <c r="F27" s="63">
        <f t="shared" si="11"/>
        <v>0.17629245669076524</v>
      </c>
      <c r="G27" s="63">
        <f t="shared" si="11"/>
        <v>0.16784400096693616</v>
      </c>
      <c r="H27" s="63">
        <f t="shared" si="11"/>
        <v>0.23505050787699022</v>
      </c>
      <c r="I27" s="63">
        <f t="shared" si="11"/>
        <v>0.22430242100943784</v>
      </c>
      <c r="J27" s="63">
        <f t="shared" si="11"/>
        <v>0.23413341982917071</v>
      </c>
      <c r="K27" s="63">
        <f t="shared" si="11"/>
        <v>0.23648918868477883</v>
      </c>
      <c r="L27" s="63">
        <f t="shared" si="11"/>
        <v>0.24895968618304223</v>
      </c>
      <c r="M27" s="63">
        <f t="shared" si="11"/>
        <v>0.25815961255001052</v>
      </c>
      <c r="N27" s="63">
        <f t="shared" si="11"/>
        <v>0.20741523031762757</v>
      </c>
    </row>
    <row r="28" spans="1:14" x14ac:dyDescent="0.25">
      <c r="A28" s="32" t="s">
        <v>10</v>
      </c>
      <c r="B28" s="63">
        <f t="shared" ref="B28:N28" si="12">B20/B25</f>
        <v>0.11875664187035069</v>
      </c>
      <c r="C28" s="63">
        <f t="shared" si="12"/>
        <v>0.11546212755402598</v>
      </c>
      <c r="D28" s="63">
        <f t="shared" si="12"/>
        <v>0.10686420352773308</v>
      </c>
      <c r="E28" s="63">
        <f t="shared" si="12"/>
        <v>0.10535650940049664</v>
      </c>
      <c r="F28" s="63">
        <f t="shared" si="12"/>
        <v>0.10650661574137225</v>
      </c>
      <c r="G28" s="63">
        <f t="shared" si="12"/>
        <v>0.10142085896161801</v>
      </c>
      <c r="H28" s="63">
        <f t="shared" si="12"/>
        <v>0.10238688194308419</v>
      </c>
      <c r="I28" s="63">
        <f t="shared" si="12"/>
        <v>0.10179011079195732</v>
      </c>
      <c r="J28" s="63">
        <f t="shared" si="12"/>
        <v>9.7037517569466963E-2</v>
      </c>
      <c r="K28" s="63">
        <f t="shared" si="12"/>
        <v>9.4648998853547342E-2</v>
      </c>
      <c r="L28" s="63">
        <f t="shared" si="12"/>
        <v>9.4887222030798593E-2</v>
      </c>
      <c r="M28" s="63">
        <f t="shared" si="12"/>
        <v>0.10060012634238787</v>
      </c>
      <c r="N28" s="63">
        <f t="shared" si="12"/>
        <v>0.10334421571579105</v>
      </c>
    </row>
    <row r="29" spans="1:14" x14ac:dyDescent="0.25">
      <c r="A29" s="32" t="s">
        <v>1</v>
      </c>
      <c r="B29" s="63">
        <f t="shared" ref="B29:N29" si="13">B21/B25</f>
        <v>0.35321466524973433</v>
      </c>
      <c r="C29" s="63">
        <f t="shared" si="13"/>
        <v>0.3557188478591139</v>
      </c>
      <c r="D29" s="63">
        <f t="shared" si="13"/>
        <v>0.36886365706305596</v>
      </c>
      <c r="E29" s="63">
        <f t="shared" si="13"/>
        <v>0.36602276758360475</v>
      </c>
      <c r="F29" s="63">
        <f t="shared" si="13"/>
        <v>0.37599236120583823</v>
      </c>
      <c r="G29" s="63">
        <f t="shared" si="13"/>
        <v>0.37842120813300745</v>
      </c>
      <c r="H29" s="63">
        <f t="shared" si="13"/>
        <v>0.35792036264935501</v>
      </c>
      <c r="I29" s="63">
        <f t="shared" si="13"/>
        <v>0.37546163315551906</v>
      </c>
      <c r="J29" s="63">
        <f t="shared" si="13"/>
        <v>0.37006703427397558</v>
      </c>
      <c r="K29" s="63">
        <f t="shared" si="13"/>
        <v>0.38104887087743622</v>
      </c>
      <c r="L29" s="63">
        <f t="shared" si="13"/>
        <v>0.37896578228948552</v>
      </c>
      <c r="M29" s="63">
        <f t="shared" si="13"/>
        <v>0.36747209938934511</v>
      </c>
      <c r="N29" s="63">
        <f t="shared" si="13"/>
        <v>0.36963956420292038</v>
      </c>
    </row>
    <row r="30" spans="1:14" x14ac:dyDescent="0.25">
      <c r="A30" s="32" t="s">
        <v>59</v>
      </c>
      <c r="B30" s="63">
        <f t="shared" ref="B30:N30" si="14">B22/B25</f>
        <v>0.15907279489904358</v>
      </c>
      <c r="C30" s="63">
        <f t="shared" si="14"/>
        <v>0.16919356338945216</v>
      </c>
      <c r="D30" s="63">
        <f t="shared" si="14"/>
        <v>0.1682200431099912</v>
      </c>
      <c r="E30" s="63">
        <f t="shared" si="14"/>
        <v>0.15869586249153472</v>
      </c>
      <c r="F30" s="63">
        <f t="shared" si="14"/>
        <v>0.15719547128631836</v>
      </c>
      <c r="G30" s="63">
        <f t="shared" si="14"/>
        <v>0.15677795385565793</v>
      </c>
      <c r="H30" s="63">
        <f t="shared" si="14"/>
        <v>0.13859585303746816</v>
      </c>
      <c r="I30" s="63">
        <f t="shared" si="14"/>
        <v>0.14223430447271235</v>
      </c>
      <c r="J30" s="63">
        <f t="shared" si="14"/>
        <v>0.14728619310195698</v>
      </c>
      <c r="K30" s="63">
        <f t="shared" si="14"/>
        <v>0.13552136934438905</v>
      </c>
      <c r="L30" s="63">
        <f t="shared" si="14"/>
        <v>0.13573113520103899</v>
      </c>
      <c r="M30" s="63">
        <f t="shared" si="14"/>
        <v>0.13110654874710465</v>
      </c>
      <c r="N30" s="63">
        <f t="shared" si="14"/>
        <v>0.14921957323498419</v>
      </c>
    </row>
    <row r="31" spans="1:14" x14ac:dyDescent="0.25">
      <c r="A31" s="32" t="s">
        <v>2</v>
      </c>
      <c r="B31" s="63">
        <f t="shared" ref="B31:N31" si="15">B23/B25</f>
        <v>0.18364771519659936</v>
      </c>
      <c r="C31" s="63">
        <f t="shared" si="15"/>
        <v>0.16345766285306793</v>
      </c>
      <c r="D31" s="63">
        <f t="shared" si="15"/>
        <v>0.16226964995901516</v>
      </c>
      <c r="E31" s="63">
        <f t="shared" si="15"/>
        <v>0.16253345802831437</v>
      </c>
      <c r="F31" s="63">
        <f t="shared" si="15"/>
        <v>0.15190287818851453</v>
      </c>
      <c r="G31" s="63">
        <f t="shared" si="15"/>
        <v>0.1619618060218635</v>
      </c>
      <c r="H31" s="63">
        <f t="shared" si="15"/>
        <v>0.13937935473039148</v>
      </c>
      <c r="I31" s="63">
        <f t="shared" si="15"/>
        <v>0.13428395568321708</v>
      </c>
      <c r="J31" s="63">
        <f t="shared" si="15"/>
        <v>0.12809492918153315</v>
      </c>
      <c r="K31" s="63">
        <f t="shared" si="15"/>
        <v>0.13176207108006505</v>
      </c>
      <c r="L31" s="63">
        <f t="shared" si="15"/>
        <v>0.12361843674626945</v>
      </c>
      <c r="M31" s="63">
        <f t="shared" si="15"/>
        <v>0.12065698041692988</v>
      </c>
      <c r="N31" s="63">
        <f t="shared" si="15"/>
        <v>0.14566790230317628</v>
      </c>
    </row>
    <row r="32" spans="1:14" x14ac:dyDescent="0.25">
      <c r="A32" s="32" t="s">
        <v>21</v>
      </c>
      <c r="B32" s="63">
        <f t="shared" ref="B32:N32" si="16">B24/B25</f>
        <v>9.9960148777895851E-3</v>
      </c>
      <c r="C32" s="63">
        <f t="shared" si="16"/>
        <v>2.3842743310699781E-2</v>
      </c>
      <c r="D32" s="63">
        <f t="shared" si="16"/>
        <v>3.1634232976107353E-2</v>
      </c>
      <c r="E32" s="63">
        <f t="shared" si="16"/>
        <v>3.2764681221580834E-2</v>
      </c>
      <c r="F32" s="63">
        <f t="shared" si="16"/>
        <v>3.211021688719138E-2</v>
      </c>
      <c r="G32" s="63">
        <f t="shared" si="16"/>
        <v>3.3574172060916979E-2</v>
      </c>
      <c r="H32" s="63">
        <f t="shared" si="16"/>
        <v>2.6667039762710915E-2</v>
      </c>
      <c r="I32" s="63">
        <f t="shared" si="16"/>
        <v>2.192757488715634E-2</v>
      </c>
      <c r="J32" s="63">
        <f t="shared" si="16"/>
        <v>2.3380906043896636E-2</v>
      </c>
      <c r="K32" s="63">
        <f t="shared" si="16"/>
        <v>2.0529501159783508E-2</v>
      </c>
      <c r="L32" s="63">
        <f t="shared" si="16"/>
        <v>1.7837737549365209E-2</v>
      </c>
      <c r="M32" s="63">
        <f t="shared" si="16"/>
        <v>2.2004632554221942E-2</v>
      </c>
      <c r="N32" s="63">
        <f t="shared" si="16"/>
        <v>2.4713514225500527E-2</v>
      </c>
    </row>
    <row r="33" spans="1:14" ht="10.8" thickBot="1" x14ac:dyDescent="0.3">
      <c r="A33" s="46" t="s">
        <v>17</v>
      </c>
      <c r="B33" s="64">
        <f t="shared" ref="B33:N33" si="17">SUM(B27:B32)</f>
        <v>1</v>
      </c>
      <c r="C33" s="65">
        <f t="shared" si="17"/>
        <v>1</v>
      </c>
      <c r="D33" s="65">
        <f t="shared" si="17"/>
        <v>1</v>
      </c>
      <c r="E33" s="65">
        <f t="shared" si="17"/>
        <v>1.0000000000000002</v>
      </c>
      <c r="F33" s="65">
        <f t="shared" si="17"/>
        <v>1</v>
      </c>
      <c r="G33" s="65">
        <f t="shared" si="17"/>
        <v>1.0000000000000002</v>
      </c>
      <c r="H33" s="65">
        <f t="shared" si="17"/>
        <v>1</v>
      </c>
      <c r="I33" s="65">
        <f t="shared" si="17"/>
        <v>1</v>
      </c>
      <c r="J33" s="65">
        <f t="shared" si="17"/>
        <v>1</v>
      </c>
      <c r="K33" s="65">
        <f t="shared" si="17"/>
        <v>1</v>
      </c>
      <c r="L33" s="65">
        <f t="shared" si="17"/>
        <v>1</v>
      </c>
      <c r="M33" s="65">
        <f t="shared" si="17"/>
        <v>0.99999999999999978</v>
      </c>
      <c r="N33" s="65">
        <f t="shared" si="17"/>
        <v>1</v>
      </c>
    </row>
    <row r="34" spans="1:14" x14ac:dyDescent="0.25">
      <c r="A34" s="44" t="s">
        <v>11</v>
      </c>
      <c r="B34" s="40" t="s">
        <v>22</v>
      </c>
      <c r="C34" s="40" t="s">
        <v>23</v>
      </c>
      <c r="D34" s="40" t="s">
        <v>24</v>
      </c>
      <c r="E34" s="40" t="s">
        <v>25</v>
      </c>
      <c r="F34" s="40" t="s">
        <v>26</v>
      </c>
      <c r="G34" s="40" t="s">
        <v>27</v>
      </c>
      <c r="H34" s="40" t="s">
        <v>28</v>
      </c>
      <c r="I34" s="40" t="s">
        <v>29</v>
      </c>
      <c r="J34" s="40" t="s">
        <v>30</v>
      </c>
      <c r="K34" s="40" t="s">
        <v>31</v>
      </c>
      <c r="L34" s="40" t="s">
        <v>32</v>
      </c>
      <c r="M34" s="40" t="s">
        <v>33</v>
      </c>
      <c r="N34" s="40" t="s">
        <v>0</v>
      </c>
    </row>
    <row r="35" spans="1:14" x14ac:dyDescent="0.25">
      <c r="A35" s="32" t="s">
        <v>9</v>
      </c>
      <c r="B35" s="66">
        <f t="shared" ref="B35:N35" si="18">B3/B19</f>
        <v>348.04362000378859</v>
      </c>
      <c r="C35" s="66">
        <f t="shared" si="18"/>
        <v>347.10430370636919</v>
      </c>
      <c r="D35" s="66">
        <f t="shared" si="18"/>
        <v>346.98967421831122</v>
      </c>
      <c r="E35" s="66">
        <f t="shared" si="18"/>
        <v>347.11418836565099</v>
      </c>
      <c r="F35" s="66">
        <f t="shared" si="18"/>
        <v>347.10559733828541</v>
      </c>
      <c r="G35" s="66">
        <f t="shared" si="18"/>
        <v>347.39582813250115</v>
      </c>
      <c r="H35" s="66">
        <f t="shared" si="18"/>
        <v>347.22532857142852</v>
      </c>
      <c r="I35" s="66">
        <f t="shared" si="18"/>
        <v>347.08679967985364</v>
      </c>
      <c r="J35" s="66">
        <f t="shared" si="18"/>
        <v>347.01020203186334</v>
      </c>
      <c r="K35" s="66">
        <f t="shared" si="18"/>
        <v>347.39453325817357</v>
      </c>
      <c r="L35" s="66">
        <f t="shared" si="18"/>
        <v>347.02530927286278</v>
      </c>
      <c r="M35" s="66">
        <f t="shared" si="18"/>
        <v>346.9067587683524</v>
      </c>
      <c r="N35" s="66">
        <f t="shared" si="18"/>
        <v>347.17430888039644</v>
      </c>
    </row>
    <row r="36" spans="1:14" x14ac:dyDescent="0.25">
      <c r="A36" s="32" t="s">
        <v>10</v>
      </c>
      <c r="B36" s="66">
        <f t="shared" ref="B36:N36" si="19">B4/B20</f>
        <v>331.2</v>
      </c>
      <c r="C36" s="66">
        <f t="shared" si="19"/>
        <v>331.37787325456497</v>
      </c>
      <c r="D36" s="66">
        <f t="shared" si="19"/>
        <v>331.95272727272732</v>
      </c>
      <c r="E36" s="66">
        <f t="shared" si="19"/>
        <v>332.21377410468318</v>
      </c>
      <c r="F36" s="66">
        <f t="shared" si="19"/>
        <v>332.04836065573772</v>
      </c>
      <c r="G36" s="66">
        <f t="shared" si="19"/>
        <v>332.42796610169489</v>
      </c>
      <c r="H36" s="66">
        <f t="shared" si="19"/>
        <v>332.19568188029518</v>
      </c>
      <c r="I36" s="66">
        <f t="shared" si="19"/>
        <v>332.4517006802721</v>
      </c>
      <c r="J36" s="66">
        <f t="shared" si="19"/>
        <v>331.66128133704734</v>
      </c>
      <c r="K36" s="66">
        <f t="shared" si="19"/>
        <v>332.03966197183098</v>
      </c>
      <c r="L36" s="66">
        <f t="shared" si="19"/>
        <v>332.77273743016758</v>
      </c>
      <c r="M36" s="66">
        <f t="shared" si="19"/>
        <v>331.97990580847721</v>
      </c>
      <c r="N36" s="66">
        <f t="shared" si="19"/>
        <v>332.02918724537409</v>
      </c>
    </row>
    <row r="37" spans="1:14" x14ac:dyDescent="0.25">
      <c r="A37" s="32" t="s">
        <v>1</v>
      </c>
      <c r="B37" s="66">
        <f t="shared" ref="B37:N37" si="20">B5/B21</f>
        <v>377.5368597216999</v>
      </c>
      <c r="C37" s="66">
        <f t="shared" si="20"/>
        <v>376.56143031465177</v>
      </c>
      <c r="D37" s="66">
        <f t="shared" si="20"/>
        <v>376.66860164609051</v>
      </c>
      <c r="E37" s="66">
        <f t="shared" si="20"/>
        <v>376.37204405286343</v>
      </c>
      <c r="F37" s="66">
        <f t="shared" si="20"/>
        <v>376.41878392105644</v>
      </c>
      <c r="G37" s="66">
        <f t="shared" si="20"/>
        <v>376.45667329122011</v>
      </c>
      <c r="H37" s="66">
        <f t="shared" si="20"/>
        <v>376.23871393948866</v>
      </c>
      <c r="I37" s="66">
        <f t="shared" si="20"/>
        <v>376.35158128415304</v>
      </c>
      <c r="J37" s="66">
        <f t="shared" si="20"/>
        <v>375.57278942370897</v>
      </c>
      <c r="K37" s="66">
        <f t="shared" si="20"/>
        <v>376.20947523089842</v>
      </c>
      <c r="L37" s="66">
        <f t="shared" si="20"/>
        <v>376.20926493215836</v>
      </c>
      <c r="M37" s="66">
        <f t="shared" si="20"/>
        <v>376.22131652460422</v>
      </c>
      <c r="N37" s="66">
        <f t="shared" si="20"/>
        <v>376.37394500900393</v>
      </c>
    </row>
    <row r="38" spans="1:14" x14ac:dyDescent="0.25">
      <c r="A38" s="32" t="s">
        <v>59</v>
      </c>
      <c r="B38" s="66">
        <f t="shared" ref="B38:N38" si="21">B6/B22</f>
        <v>372.90797494780793</v>
      </c>
      <c r="C38" s="66">
        <f t="shared" si="21"/>
        <v>373.69246838922487</v>
      </c>
      <c r="D38" s="66">
        <f t="shared" si="21"/>
        <v>373.27244179750949</v>
      </c>
      <c r="E38" s="66">
        <f t="shared" si="21"/>
        <v>373.50859581385896</v>
      </c>
      <c r="F38" s="66">
        <f t="shared" si="21"/>
        <v>372.85866018743491</v>
      </c>
      <c r="G38" s="66">
        <f t="shared" si="21"/>
        <v>373.36600993661125</v>
      </c>
      <c r="H38" s="66">
        <f t="shared" si="21"/>
        <v>373.05136281041791</v>
      </c>
      <c r="I38" s="66">
        <f t="shared" si="21"/>
        <v>372.6</v>
      </c>
      <c r="J38" s="66">
        <f t="shared" si="21"/>
        <v>373.14703615342262</v>
      </c>
      <c r="K38" s="66">
        <f t="shared" si="21"/>
        <v>372.7466063348416</v>
      </c>
      <c r="L38" s="66">
        <f t="shared" si="21"/>
        <v>373.25483304042177</v>
      </c>
      <c r="M38" s="66">
        <f t="shared" si="21"/>
        <v>372.74960851234692</v>
      </c>
      <c r="N38" s="66">
        <f t="shared" si="21"/>
        <v>373.0989801547895</v>
      </c>
    </row>
    <row r="39" spans="1:14" x14ac:dyDescent="0.25">
      <c r="A39" s="32" t="s">
        <v>2</v>
      </c>
      <c r="B39" s="66">
        <f t="shared" ref="B39:N39" si="22">B7/B23</f>
        <v>372.77945027124775</v>
      </c>
      <c r="C39" s="66">
        <f t="shared" si="22"/>
        <v>372.69767830045521</v>
      </c>
      <c r="D39" s="66">
        <f t="shared" si="22"/>
        <v>372.05662114125352</v>
      </c>
      <c r="E39" s="66">
        <f t="shared" si="22"/>
        <v>372.01234523809524</v>
      </c>
      <c r="F39" s="66">
        <f t="shared" si="22"/>
        <v>372.63772988505747</v>
      </c>
      <c r="G39" s="66">
        <f t="shared" si="22"/>
        <v>372.18620232172469</v>
      </c>
      <c r="H39" s="66">
        <f t="shared" si="22"/>
        <v>372.01758482232486</v>
      </c>
      <c r="I39" s="66">
        <f t="shared" si="22"/>
        <v>372.06675133689839</v>
      </c>
      <c r="J39" s="66">
        <f t="shared" si="22"/>
        <v>372.43247520573959</v>
      </c>
      <c r="K39" s="66">
        <f t="shared" si="22"/>
        <v>372.62260623229463</v>
      </c>
      <c r="L39" s="66">
        <f t="shared" si="22"/>
        <v>371.96833833619212</v>
      </c>
      <c r="M39" s="66">
        <f t="shared" si="22"/>
        <v>371.81317408376964</v>
      </c>
      <c r="N39" s="66">
        <f t="shared" si="22"/>
        <v>372.28396925610753</v>
      </c>
    </row>
    <row r="40" spans="1:14" x14ac:dyDescent="0.25">
      <c r="A40" s="32" t="s">
        <v>21</v>
      </c>
      <c r="B40" s="66">
        <f t="shared" ref="B40:N40" si="23">B8/B24</f>
        <v>376.74</v>
      </c>
      <c r="C40" s="66">
        <f t="shared" si="23"/>
        <v>376.74</v>
      </c>
      <c r="D40" s="66">
        <f t="shared" si="23"/>
        <v>376.74</v>
      </c>
      <c r="E40" s="66">
        <f t="shared" si="23"/>
        <v>377.48161417322837</v>
      </c>
      <c r="F40" s="66">
        <f t="shared" si="23"/>
        <v>378.02033984706884</v>
      </c>
      <c r="G40" s="66">
        <f t="shared" si="23"/>
        <v>377.64417599999996</v>
      </c>
      <c r="H40" s="66">
        <f t="shared" si="23"/>
        <v>379.90256033578174</v>
      </c>
      <c r="I40" s="66">
        <f t="shared" si="23"/>
        <v>376.74</v>
      </c>
      <c r="J40" s="66">
        <f t="shared" si="23"/>
        <v>379.35322543352601</v>
      </c>
      <c r="K40" s="66">
        <f t="shared" si="23"/>
        <v>380.16490909090908</v>
      </c>
      <c r="L40" s="66">
        <f t="shared" si="23"/>
        <v>377.85958395245171</v>
      </c>
      <c r="M40" s="66">
        <f t="shared" si="23"/>
        <v>377.63770334928228</v>
      </c>
      <c r="N40" s="66">
        <f t="shared" si="23"/>
        <v>377.95882173788908</v>
      </c>
    </row>
    <row r="41" spans="1:14" x14ac:dyDescent="0.25">
      <c r="A41" s="47" t="s">
        <v>11</v>
      </c>
      <c r="B41" s="67">
        <f t="shared" ref="B41:N41" si="24">B9/B25</f>
        <v>365.24554363708813</v>
      </c>
      <c r="C41" s="68">
        <f t="shared" si="24"/>
        <v>365.15552754782505</v>
      </c>
      <c r="D41" s="68">
        <f t="shared" si="24"/>
        <v>365.76026230304507</v>
      </c>
      <c r="E41" s="68">
        <f t="shared" si="24"/>
        <v>365.48381985875073</v>
      </c>
      <c r="F41" s="68">
        <f t="shared" si="24"/>
        <v>365.44278461328599</v>
      </c>
      <c r="G41" s="68">
        <f t="shared" si="24"/>
        <v>365.97722381886064</v>
      </c>
      <c r="H41" s="68">
        <f t="shared" si="24"/>
        <v>363.97728628592216</v>
      </c>
      <c r="I41" s="68">
        <f t="shared" si="24"/>
        <v>364.21837582068116</v>
      </c>
      <c r="J41" s="68">
        <f t="shared" si="24"/>
        <v>363.95312114823219</v>
      </c>
      <c r="K41" s="68">
        <f t="shared" si="24"/>
        <v>364.35372143866476</v>
      </c>
      <c r="L41" s="68">
        <f t="shared" si="24"/>
        <v>363.92623790718011</v>
      </c>
      <c r="M41" s="68">
        <f t="shared" si="24"/>
        <v>363.24692040429562</v>
      </c>
      <c r="N41" s="68">
        <f t="shared" si="24"/>
        <v>364.68942237129312</v>
      </c>
    </row>
  </sheetData>
  <pageMargins left="0.5" right="0.5" top="0.5" bottom="0.5" header="0.25" footer="0.25"/>
  <pageSetup scale="90" orientation="landscape" r:id="rId1"/>
  <headerFooter>
    <oddHeader>&amp;CHEARING AID PROCUREMENT DISTRIBUTION NOV 1 2014 THROUGH OCT 31 2015</oddHeader>
    <oddFooter>&amp;L&amp;8Dec 4 2013&amp;C&amp;8&amp;P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WhiteSpace="0" view="pageLayout" topLeftCell="B1" zoomScaleNormal="100" workbookViewId="0">
      <selection activeCell="F32" sqref="F32"/>
    </sheetView>
  </sheetViews>
  <sheetFormatPr defaultColWidth="9.109375" defaultRowHeight="8.4" x14ac:dyDescent="0.15"/>
  <cols>
    <col min="1" max="1" width="10.5546875" style="26" customWidth="1"/>
    <col min="2" max="2" width="11.6640625" style="26" customWidth="1"/>
    <col min="3" max="13" width="9.109375" style="26"/>
    <col min="14" max="14" width="13.88671875" style="26" customWidth="1"/>
    <col min="15" max="16384" width="9.109375" style="26"/>
  </cols>
  <sheetData>
    <row r="1" spans="1:14" x14ac:dyDescent="0.15">
      <c r="A1" s="54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x14ac:dyDescent="0.15">
      <c r="A2" s="57" t="s">
        <v>5</v>
      </c>
      <c r="B2" s="69" t="s">
        <v>35</v>
      </c>
      <c r="C2" s="69" t="s">
        <v>36</v>
      </c>
      <c r="D2" s="69" t="s">
        <v>37</v>
      </c>
      <c r="E2" s="69" t="s">
        <v>38</v>
      </c>
      <c r="F2" s="69" t="s">
        <v>39</v>
      </c>
      <c r="G2" s="69" t="s">
        <v>40</v>
      </c>
      <c r="H2" s="69" t="s">
        <v>41</v>
      </c>
      <c r="I2" s="69" t="s">
        <v>42</v>
      </c>
      <c r="J2" s="69" t="s">
        <v>43</v>
      </c>
      <c r="K2" s="69" t="s">
        <v>44</v>
      </c>
      <c r="L2" s="69" t="s">
        <v>48</v>
      </c>
      <c r="M2" s="69" t="s">
        <v>34</v>
      </c>
      <c r="N2" s="70" t="s">
        <v>45</v>
      </c>
    </row>
    <row r="3" spans="1:14" x14ac:dyDescent="0.15">
      <c r="A3" s="58" t="s">
        <v>9</v>
      </c>
      <c r="B3" s="71">
        <v>99722.25</v>
      </c>
      <c r="C3" s="71">
        <v>115072.5</v>
      </c>
      <c r="D3" s="71">
        <v>112950.75</v>
      </c>
      <c r="E3" s="71">
        <v>118662.75</v>
      </c>
      <c r="F3" s="71">
        <v>138762.45000000001</v>
      </c>
      <c r="G3" s="71">
        <v>146949.29999999999</v>
      </c>
      <c r="H3" s="71">
        <v>157537.35</v>
      </c>
      <c r="I3" s="71">
        <v>183113.4</v>
      </c>
      <c r="J3" s="71">
        <v>167421.6</v>
      </c>
      <c r="K3" s="71">
        <v>186313.95</v>
      </c>
      <c r="L3" s="71">
        <v>182316.45</v>
      </c>
      <c r="M3" s="71">
        <v>188433.3</v>
      </c>
      <c r="N3" s="72">
        <f t="shared" ref="N3:N8" si="0">SUM(B3:M3)</f>
        <v>1797256.05</v>
      </c>
    </row>
    <row r="4" spans="1:14" x14ac:dyDescent="0.15">
      <c r="A4" s="58" t="s">
        <v>10</v>
      </c>
      <c r="B4" s="71">
        <v>46825.5</v>
      </c>
      <c r="C4" s="71">
        <v>53134.62</v>
      </c>
      <c r="D4" s="71">
        <v>52345.98</v>
      </c>
      <c r="E4" s="71">
        <v>48994.26</v>
      </c>
      <c r="F4" s="71">
        <v>55401.96</v>
      </c>
      <c r="G4" s="71">
        <v>59246.58</v>
      </c>
      <c r="H4" s="71">
        <v>49684.32</v>
      </c>
      <c r="I4" s="71">
        <v>54613.32</v>
      </c>
      <c r="J4" s="71">
        <v>42487.98</v>
      </c>
      <c r="K4" s="71">
        <v>57472.14</v>
      </c>
      <c r="L4" s="71">
        <v>51951.66</v>
      </c>
      <c r="M4" s="71">
        <v>55007.64</v>
      </c>
      <c r="N4" s="72">
        <f t="shared" si="0"/>
        <v>627165.96000000008</v>
      </c>
    </row>
    <row r="5" spans="1:14" x14ac:dyDescent="0.15">
      <c r="A5" s="58" t="s">
        <v>1</v>
      </c>
      <c r="B5" s="71">
        <v>399592</v>
      </c>
      <c r="C5" s="71">
        <v>478595</v>
      </c>
      <c r="D5" s="71">
        <v>489341</v>
      </c>
      <c r="E5" s="71">
        <v>471630</v>
      </c>
      <c r="F5" s="71">
        <v>517997</v>
      </c>
      <c r="G5" s="71">
        <v>512226</v>
      </c>
      <c r="H5" s="71">
        <v>516803</v>
      </c>
      <c r="I5" s="71">
        <v>567150</v>
      </c>
      <c r="J5" s="71">
        <v>527947</v>
      </c>
      <c r="K5" s="71">
        <v>555011</v>
      </c>
      <c r="L5" s="71">
        <v>537300</v>
      </c>
      <c r="M5" s="71">
        <v>533519</v>
      </c>
      <c r="N5" s="72">
        <f t="shared" si="0"/>
        <v>6107111</v>
      </c>
    </row>
    <row r="6" spans="1:14" x14ac:dyDescent="0.15">
      <c r="A6" s="58" t="s">
        <v>59</v>
      </c>
      <c r="B6" s="71">
        <v>116918.3</v>
      </c>
      <c r="C6" s="71">
        <v>140890.51999999999</v>
      </c>
      <c r="D6" s="71">
        <v>127938.17</v>
      </c>
      <c r="E6" s="71">
        <v>123325.01</v>
      </c>
      <c r="F6" s="71">
        <v>135556.04</v>
      </c>
      <c r="G6" s="71">
        <v>144049.54999999999</v>
      </c>
      <c r="H6" s="71">
        <v>129720.16</v>
      </c>
      <c r="I6" s="71">
        <v>132192.62</v>
      </c>
      <c r="J6" s="71">
        <v>118106.27</v>
      </c>
      <c r="K6" s="71">
        <v>118407.11</v>
      </c>
      <c r="L6" s="71">
        <v>101875.32</v>
      </c>
      <c r="M6" s="71">
        <v>102708.48</v>
      </c>
      <c r="N6" s="72">
        <f t="shared" si="0"/>
        <v>1491687.5500000003</v>
      </c>
    </row>
    <row r="7" spans="1:14" x14ac:dyDescent="0.15">
      <c r="A7" s="58" t="s">
        <v>2</v>
      </c>
      <c r="B7" s="71">
        <v>216167.98</v>
      </c>
      <c r="C7" s="71">
        <v>220680.64</v>
      </c>
      <c r="D7" s="71">
        <v>235217.41</v>
      </c>
      <c r="E7" s="71">
        <v>186685.57</v>
      </c>
      <c r="F7" s="71">
        <v>241960.5</v>
      </c>
      <c r="G7" s="71">
        <v>241815.61</v>
      </c>
      <c r="H7" s="71">
        <v>207318.58</v>
      </c>
      <c r="I7" s="71">
        <v>212514.35</v>
      </c>
      <c r="J7" s="71">
        <v>187508.39</v>
      </c>
      <c r="K7" s="71">
        <v>203002.61</v>
      </c>
      <c r="L7" s="71">
        <v>186840.82</v>
      </c>
      <c r="M7" s="71">
        <v>171476.05600000001</v>
      </c>
      <c r="N7" s="72">
        <f t="shared" si="0"/>
        <v>2511188.5159999998</v>
      </c>
    </row>
    <row r="8" spans="1:14" x14ac:dyDescent="0.15">
      <c r="A8" s="58" t="s">
        <v>21</v>
      </c>
      <c r="B8" s="71">
        <v>3050.26</v>
      </c>
      <c r="C8" s="71">
        <v>7241.13</v>
      </c>
      <c r="D8" s="71">
        <v>13493.81</v>
      </c>
      <c r="E8" s="71">
        <v>12759.99</v>
      </c>
      <c r="F8" s="71">
        <v>12804.48</v>
      </c>
      <c r="G8" s="71">
        <v>12871.78</v>
      </c>
      <c r="H8" s="71">
        <v>11561.4</v>
      </c>
      <c r="I8" s="71">
        <v>10738.55</v>
      </c>
      <c r="J8" s="71">
        <v>11793.27</v>
      </c>
      <c r="K8" s="71">
        <v>10741.64</v>
      </c>
      <c r="L8" s="71">
        <v>8513.2000000000007</v>
      </c>
      <c r="M8" s="71">
        <v>9067.98</v>
      </c>
      <c r="N8" s="72">
        <f t="shared" si="0"/>
        <v>124637.48999999999</v>
      </c>
    </row>
    <row r="9" spans="1:14" x14ac:dyDescent="0.15">
      <c r="A9" s="58" t="s">
        <v>17</v>
      </c>
      <c r="B9" s="71">
        <f t="shared" ref="B9:N9" si="1">SUM(B3:B8)</f>
        <v>882276.29</v>
      </c>
      <c r="C9" s="71">
        <f t="shared" si="1"/>
        <v>1015614.41</v>
      </c>
      <c r="D9" s="71">
        <f t="shared" si="1"/>
        <v>1031287.1200000001</v>
      </c>
      <c r="E9" s="71">
        <f>SUM(E3:E8)</f>
        <v>962057.58000000007</v>
      </c>
      <c r="F9" s="71">
        <f t="shared" si="1"/>
        <v>1102482.4300000002</v>
      </c>
      <c r="G9" s="71">
        <f t="shared" si="1"/>
        <v>1117158.82</v>
      </c>
      <c r="H9" s="71">
        <f t="shared" si="1"/>
        <v>1072624.81</v>
      </c>
      <c r="I9" s="71">
        <f t="shared" si="1"/>
        <v>1160322.24</v>
      </c>
      <c r="J9" s="71">
        <f t="shared" si="1"/>
        <v>1055264.51</v>
      </c>
      <c r="K9" s="71">
        <f t="shared" si="1"/>
        <v>1130948.45</v>
      </c>
      <c r="L9" s="71">
        <f t="shared" si="1"/>
        <v>1068797.45</v>
      </c>
      <c r="M9" s="71">
        <f t="shared" si="1"/>
        <v>1060212.456</v>
      </c>
      <c r="N9" s="72">
        <f t="shared" si="1"/>
        <v>12659046.566000002</v>
      </c>
    </row>
    <row r="10" spans="1:14" x14ac:dyDescent="0.15">
      <c r="A10" s="57" t="s">
        <v>51</v>
      </c>
      <c r="B10" s="69" t="s">
        <v>35</v>
      </c>
      <c r="C10" s="69" t="s">
        <v>36</v>
      </c>
      <c r="D10" s="69" t="s">
        <v>37</v>
      </c>
      <c r="E10" s="69" t="s">
        <v>38</v>
      </c>
      <c r="F10" s="69" t="s">
        <v>39</v>
      </c>
      <c r="G10" s="69" t="s">
        <v>40</v>
      </c>
      <c r="H10" s="69" t="s">
        <v>41</v>
      </c>
      <c r="I10" s="69" t="s">
        <v>42</v>
      </c>
      <c r="J10" s="69" t="s">
        <v>43</v>
      </c>
      <c r="K10" s="69" t="s">
        <v>44</v>
      </c>
      <c r="L10" s="69" t="s">
        <v>48</v>
      </c>
      <c r="M10" s="69" t="s">
        <v>34</v>
      </c>
      <c r="N10" s="73" t="s">
        <v>45</v>
      </c>
    </row>
    <row r="11" spans="1:14" x14ac:dyDescent="0.15">
      <c r="A11" s="58" t="s">
        <v>9</v>
      </c>
      <c r="B11" s="52">
        <v>675</v>
      </c>
      <c r="C11" s="52">
        <v>773</v>
      </c>
      <c r="D11" s="52">
        <v>756</v>
      </c>
      <c r="E11" s="52">
        <v>794</v>
      </c>
      <c r="F11" s="52">
        <v>936</v>
      </c>
      <c r="G11" s="52">
        <v>992</v>
      </c>
      <c r="H11" s="52">
        <v>1062</v>
      </c>
      <c r="I11" s="52">
        <v>1235</v>
      </c>
      <c r="J11" s="52">
        <v>1124</v>
      </c>
      <c r="K11" s="52">
        <v>1243</v>
      </c>
      <c r="L11" s="52">
        <v>1223</v>
      </c>
      <c r="M11" s="52">
        <v>1264</v>
      </c>
      <c r="N11" s="74">
        <f t="shared" ref="N11:N16" si="2">SUM(B11:M11)</f>
        <v>12077</v>
      </c>
    </row>
    <row r="12" spans="1:14" x14ac:dyDescent="0.15">
      <c r="A12" s="58" t="s">
        <v>10</v>
      </c>
      <c r="B12" s="52">
        <v>475</v>
      </c>
      <c r="C12" s="52">
        <v>539</v>
      </c>
      <c r="D12" s="52">
        <v>526</v>
      </c>
      <c r="E12" s="52">
        <v>495</v>
      </c>
      <c r="F12" s="52">
        <v>558</v>
      </c>
      <c r="G12" s="52">
        <v>598</v>
      </c>
      <c r="H12" s="52">
        <v>503</v>
      </c>
      <c r="I12" s="52">
        <v>550</v>
      </c>
      <c r="J12" s="52">
        <v>428</v>
      </c>
      <c r="K12" s="52">
        <v>579</v>
      </c>
      <c r="L12" s="52">
        <v>526</v>
      </c>
      <c r="M12" s="52">
        <v>553</v>
      </c>
      <c r="N12" s="74">
        <f t="shared" si="2"/>
        <v>6330</v>
      </c>
    </row>
    <row r="13" spans="1:14" x14ac:dyDescent="0.15">
      <c r="A13" s="58" t="s">
        <v>1</v>
      </c>
      <c r="B13" s="52">
        <v>1984</v>
      </c>
      <c r="C13" s="52">
        <v>2381</v>
      </c>
      <c r="D13" s="52">
        <v>2449</v>
      </c>
      <c r="E13" s="52">
        <v>2362</v>
      </c>
      <c r="F13" s="52">
        <v>2599</v>
      </c>
      <c r="G13" s="52">
        <v>2557</v>
      </c>
      <c r="H13" s="52">
        <v>2590</v>
      </c>
      <c r="I13" s="52">
        <v>2838</v>
      </c>
      <c r="J13" s="52">
        <v>2647</v>
      </c>
      <c r="K13" s="52">
        <v>2775</v>
      </c>
      <c r="L13" s="52">
        <v>2689</v>
      </c>
      <c r="M13" s="52">
        <v>2673</v>
      </c>
      <c r="N13" s="74">
        <f t="shared" si="2"/>
        <v>30544</v>
      </c>
    </row>
    <row r="14" spans="1:14" x14ac:dyDescent="0.15">
      <c r="A14" s="58" t="s">
        <v>59</v>
      </c>
      <c r="B14" s="52">
        <v>466</v>
      </c>
      <c r="C14" s="52">
        <v>569</v>
      </c>
      <c r="D14" s="52">
        <v>520</v>
      </c>
      <c r="E14" s="52">
        <v>501</v>
      </c>
      <c r="F14" s="52">
        <v>556</v>
      </c>
      <c r="G14" s="52">
        <v>579</v>
      </c>
      <c r="H14" s="52">
        <v>535</v>
      </c>
      <c r="I14" s="52">
        <v>538</v>
      </c>
      <c r="J14" s="52">
        <v>478</v>
      </c>
      <c r="K14" s="52">
        <v>487</v>
      </c>
      <c r="L14" s="52">
        <v>417</v>
      </c>
      <c r="M14" s="52">
        <v>419</v>
      </c>
      <c r="N14" s="74">
        <f t="shared" si="2"/>
        <v>6065</v>
      </c>
    </row>
    <row r="15" spans="1:14" x14ac:dyDescent="0.15">
      <c r="A15" s="58" t="s">
        <v>2</v>
      </c>
      <c r="B15" s="52">
        <v>602</v>
      </c>
      <c r="C15" s="52">
        <v>612</v>
      </c>
      <c r="D15" s="52">
        <v>658</v>
      </c>
      <c r="E15" s="52">
        <v>522</v>
      </c>
      <c r="F15" s="52">
        <v>672</v>
      </c>
      <c r="G15" s="52">
        <v>674</v>
      </c>
      <c r="H15" s="52">
        <v>578</v>
      </c>
      <c r="I15" s="52">
        <v>589</v>
      </c>
      <c r="J15" s="52">
        <v>522</v>
      </c>
      <c r="K15" s="52">
        <v>572</v>
      </c>
      <c r="L15" s="52">
        <v>521</v>
      </c>
      <c r="M15" s="52">
        <v>483</v>
      </c>
      <c r="N15" s="74">
        <f t="shared" si="2"/>
        <v>7005</v>
      </c>
    </row>
    <row r="16" spans="1:14" x14ac:dyDescent="0.15">
      <c r="A16" s="58" t="s">
        <v>21</v>
      </c>
      <c r="B16" s="52">
        <v>23</v>
      </c>
      <c r="C16" s="52">
        <v>54</v>
      </c>
      <c r="D16" s="52">
        <v>103</v>
      </c>
      <c r="E16" s="52">
        <v>102</v>
      </c>
      <c r="F16" s="52">
        <v>97</v>
      </c>
      <c r="G16" s="52">
        <v>102</v>
      </c>
      <c r="H16" s="52">
        <v>88</v>
      </c>
      <c r="I16" s="52">
        <v>82</v>
      </c>
      <c r="J16" s="52">
        <v>93</v>
      </c>
      <c r="K16" s="52">
        <v>79</v>
      </c>
      <c r="L16" s="52">
        <v>64</v>
      </c>
      <c r="M16" s="52">
        <v>66</v>
      </c>
      <c r="N16" s="74">
        <f t="shared" si="2"/>
        <v>953</v>
      </c>
    </row>
    <row r="17" spans="1:14" x14ac:dyDescent="0.15">
      <c r="A17" s="58" t="s">
        <v>17</v>
      </c>
      <c r="B17" s="52">
        <f t="shared" ref="B17:N17" si="3">SUM(B11:B16)</f>
        <v>4225</v>
      </c>
      <c r="C17" s="52">
        <f t="shared" si="3"/>
        <v>4928</v>
      </c>
      <c r="D17" s="52">
        <f t="shared" si="3"/>
        <v>5012</v>
      </c>
      <c r="E17" s="52">
        <f t="shared" si="3"/>
        <v>4776</v>
      </c>
      <c r="F17" s="52">
        <f t="shared" si="3"/>
        <v>5418</v>
      </c>
      <c r="G17" s="52">
        <f t="shared" si="3"/>
        <v>5502</v>
      </c>
      <c r="H17" s="52">
        <f t="shared" si="3"/>
        <v>5356</v>
      </c>
      <c r="I17" s="52">
        <f t="shared" si="3"/>
        <v>5832</v>
      </c>
      <c r="J17" s="52">
        <f t="shared" si="3"/>
        <v>5292</v>
      </c>
      <c r="K17" s="52">
        <f t="shared" si="3"/>
        <v>5735</v>
      </c>
      <c r="L17" s="52">
        <f t="shared" si="3"/>
        <v>5440</v>
      </c>
      <c r="M17" s="52">
        <f t="shared" si="3"/>
        <v>5458</v>
      </c>
      <c r="N17" s="74">
        <f t="shared" si="3"/>
        <v>62974</v>
      </c>
    </row>
    <row r="18" spans="1:14" x14ac:dyDescent="0.15">
      <c r="A18" s="57" t="s">
        <v>5</v>
      </c>
      <c r="B18" s="69" t="s">
        <v>35</v>
      </c>
      <c r="C18" s="69" t="s">
        <v>36</v>
      </c>
      <c r="D18" s="69" t="s">
        <v>37</v>
      </c>
      <c r="E18" s="69" t="s">
        <v>38</v>
      </c>
      <c r="F18" s="69" t="s">
        <v>39</v>
      </c>
      <c r="G18" s="69" t="s">
        <v>40</v>
      </c>
      <c r="H18" s="69" t="s">
        <v>41</v>
      </c>
      <c r="I18" s="69" t="s">
        <v>42</v>
      </c>
      <c r="J18" s="69" t="s">
        <v>43</v>
      </c>
      <c r="K18" s="69" t="s">
        <v>44</v>
      </c>
      <c r="L18" s="69" t="s">
        <v>48</v>
      </c>
      <c r="M18" s="69" t="s">
        <v>34</v>
      </c>
      <c r="N18" s="70" t="s">
        <v>45</v>
      </c>
    </row>
    <row r="19" spans="1:14" x14ac:dyDescent="0.15">
      <c r="A19" s="58" t="s">
        <v>9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6">
        <f t="shared" ref="N19:N24" si="4">SUM(B19:M19)</f>
        <v>0</v>
      </c>
    </row>
    <row r="20" spans="1:14" x14ac:dyDescent="0.15">
      <c r="A20" s="58" t="s">
        <v>10</v>
      </c>
      <c r="B20" s="71">
        <v>517.5</v>
      </c>
      <c r="C20" s="71">
        <v>1552.5</v>
      </c>
      <c r="D20" s="71">
        <v>1035</v>
      </c>
      <c r="E20" s="71">
        <v>517.5</v>
      </c>
      <c r="F20" s="71">
        <v>776.25</v>
      </c>
      <c r="G20" s="71">
        <v>776.25</v>
      </c>
      <c r="H20" s="71">
        <v>0</v>
      </c>
      <c r="I20" s="71">
        <v>1293.75</v>
      </c>
      <c r="J20" s="71">
        <v>258.75</v>
      </c>
      <c r="K20" s="71">
        <v>517.5</v>
      </c>
      <c r="L20" s="71">
        <v>1293.75</v>
      </c>
      <c r="M20" s="71">
        <v>776.25</v>
      </c>
      <c r="N20" s="72">
        <f t="shared" si="4"/>
        <v>9315</v>
      </c>
    </row>
    <row r="21" spans="1:14" x14ac:dyDescent="0.15">
      <c r="A21" s="58" t="s">
        <v>1</v>
      </c>
      <c r="B21" s="71">
        <v>108498.32</v>
      </c>
      <c r="C21" s="71">
        <v>98040.320000000007</v>
      </c>
      <c r="D21" s="71">
        <v>104242.04</v>
      </c>
      <c r="E21" s="71">
        <v>82245.240000000005</v>
      </c>
      <c r="F21" s="71">
        <v>97260.479999999996</v>
      </c>
      <c r="G21" s="71">
        <v>86727.24</v>
      </c>
      <c r="H21" s="71">
        <v>122658.48</v>
      </c>
      <c r="I21" s="71">
        <v>103518.32</v>
      </c>
      <c r="J21" s="71">
        <v>100314.16</v>
      </c>
      <c r="K21" s="71">
        <v>98322.16</v>
      </c>
      <c r="L21" s="71">
        <v>84876.160000000003</v>
      </c>
      <c r="M21" s="71">
        <v>108996.32</v>
      </c>
      <c r="N21" s="72">
        <f t="shared" si="4"/>
        <v>1195699.24</v>
      </c>
    </row>
    <row r="22" spans="1:14" x14ac:dyDescent="0.15">
      <c r="A22" s="58" t="s">
        <v>59</v>
      </c>
      <c r="B22" s="71">
        <v>1015.12</v>
      </c>
      <c r="C22" s="71">
        <v>1522.68</v>
      </c>
      <c r="D22" s="71">
        <v>2537.8000000000002</v>
      </c>
      <c r="E22" s="71">
        <v>507.56</v>
      </c>
      <c r="F22" s="71">
        <v>507.56</v>
      </c>
      <c r="G22" s="71">
        <v>507.56</v>
      </c>
      <c r="H22" s="71">
        <v>1015.12</v>
      </c>
      <c r="I22" s="71">
        <v>507.56</v>
      </c>
      <c r="J22" s="71">
        <v>1015.12</v>
      </c>
      <c r="K22" s="71">
        <v>1015.12</v>
      </c>
      <c r="L22" s="71">
        <v>1015.12</v>
      </c>
      <c r="M22" s="71">
        <v>3107.45</v>
      </c>
      <c r="N22" s="72">
        <f t="shared" si="4"/>
        <v>14273.770000000004</v>
      </c>
    </row>
    <row r="23" spans="1:14" x14ac:dyDescent="0.15">
      <c r="A23" s="58" t="s">
        <v>2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6">
        <f t="shared" si="4"/>
        <v>0</v>
      </c>
    </row>
    <row r="24" spans="1:14" x14ac:dyDescent="0.15">
      <c r="A24" s="58" t="s">
        <v>21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6">
        <f t="shared" si="4"/>
        <v>0</v>
      </c>
    </row>
    <row r="25" spans="1:14" ht="13.5" customHeight="1" x14ac:dyDescent="0.15">
      <c r="A25" s="58" t="s">
        <v>17</v>
      </c>
      <c r="B25" s="71">
        <f t="shared" ref="B25:N25" si="5">SUM(B19:B24)</f>
        <v>110030.94</v>
      </c>
      <c r="C25" s="71">
        <f t="shared" si="5"/>
        <v>101115.5</v>
      </c>
      <c r="D25" s="71">
        <f t="shared" si="5"/>
        <v>107814.84</v>
      </c>
      <c r="E25" s="71">
        <f t="shared" si="5"/>
        <v>83270.3</v>
      </c>
      <c r="F25" s="71">
        <f t="shared" si="5"/>
        <v>98544.29</v>
      </c>
      <c r="G25" s="71">
        <f t="shared" si="5"/>
        <v>88011.05</v>
      </c>
      <c r="H25" s="71">
        <f t="shared" si="5"/>
        <v>123673.59999999999</v>
      </c>
      <c r="I25" s="71">
        <f t="shared" si="5"/>
        <v>105319.63</v>
      </c>
      <c r="J25" s="71">
        <f t="shared" si="5"/>
        <v>101588.03</v>
      </c>
      <c r="K25" s="71">
        <f t="shared" si="5"/>
        <v>99854.78</v>
      </c>
      <c r="L25" s="71">
        <f t="shared" si="5"/>
        <v>87185.03</v>
      </c>
      <c r="M25" s="71">
        <f t="shared" si="5"/>
        <v>112880.02</v>
      </c>
      <c r="N25" s="72">
        <f t="shared" si="5"/>
        <v>1219288.01</v>
      </c>
    </row>
    <row r="26" spans="1:14" x14ac:dyDescent="0.15">
      <c r="A26" s="57" t="s">
        <v>51</v>
      </c>
      <c r="B26" s="69" t="s">
        <v>35</v>
      </c>
      <c r="C26" s="69" t="s">
        <v>36</v>
      </c>
      <c r="D26" s="69" t="s">
        <v>37</v>
      </c>
      <c r="E26" s="69" t="s">
        <v>38</v>
      </c>
      <c r="F26" s="69" t="s">
        <v>39</v>
      </c>
      <c r="G26" s="69" t="s">
        <v>40</v>
      </c>
      <c r="H26" s="69" t="s">
        <v>41</v>
      </c>
      <c r="I26" s="69" t="s">
        <v>42</v>
      </c>
      <c r="J26" s="69" t="s">
        <v>43</v>
      </c>
      <c r="K26" s="69" t="s">
        <v>44</v>
      </c>
      <c r="L26" s="69" t="s">
        <v>48</v>
      </c>
      <c r="M26" s="69" t="s">
        <v>34</v>
      </c>
      <c r="N26" s="73" t="s">
        <v>45</v>
      </c>
    </row>
    <row r="27" spans="1:14" x14ac:dyDescent="0.15">
      <c r="A27" s="58" t="s">
        <v>9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3">
        <f t="shared" ref="N27:N32" si="6">SUM(B27:M27)</f>
        <v>0</v>
      </c>
    </row>
    <row r="28" spans="1:14" x14ac:dyDescent="0.15">
      <c r="A28" s="58" t="s">
        <v>10</v>
      </c>
      <c r="B28" s="52">
        <v>2</v>
      </c>
      <c r="C28" s="52">
        <v>6</v>
      </c>
      <c r="D28" s="52">
        <v>4</v>
      </c>
      <c r="E28" s="52">
        <v>1</v>
      </c>
      <c r="F28" s="52">
        <v>3</v>
      </c>
      <c r="G28" s="52">
        <v>3</v>
      </c>
      <c r="H28" s="52">
        <v>0</v>
      </c>
      <c r="I28" s="52">
        <v>5</v>
      </c>
      <c r="J28" s="52">
        <v>1</v>
      </c>
      <c r="K28" s="52">
        <v>2</v>
      </c>
      <c r="L28" s="52">
        <v>5</v>
      </c>
      <c r="M28" s="52">
        <v>3</v>
      </c>
      <c r="N28" s="74">
        <f t="shared" si="6"/>
        <v>35</v>
      </c>
    </row>
    <row r="29" spans="1:14" x14ac:dyDescent="0.15">
      <c r="A29" s="58" t="s">
        <v>1</v>
      </c>
      <c r="B29" s="52">
        <v>213</v>
      </c>
      <c r="C29" s="52">
        <v>195</v>
      </c>
      <c r="D29" s="52">
        <v>209</v>
      </c>
      <c r="E29" s="52">
        <v>165</v>
      </c>
      <c r="F29" s="52">
        <v>195</v>
      </c>
      <c r="G29" s="52">
        <v>175</v>
      </c>
      <c r="H29" s="52">
        <v>247</v>
      </c>
      <c r="I29" s="52">
        <v>206</v>
      </c>
      <c r="J29" s="52">
        <v>200</v>
      </c>
      <c r="K29" s="52">
        <v>195</v>
      </c>
      <c r="L29" s="52">
        <v>169</v>
      </c>
      <c r="M29" s="52">
        <v>220</v>
      </c>
      <c r="N29" s="74">
        <f t="shared" si="6"/>
        <v>2389</v>
      </c>
    </row>
    <row r="30" spans="1:14" x14ac:dyDescent="0.15">
      <c r="A30" s="58" t="s">
        <v>59</v>
      </c>
      <c r="B30" s="52">
        <v>2</v>
      </c>
      <c r="C30" s="52">
        <v>3</v>
      </c>
      <c r="D30" s="52">
        <v>5</v>
      </c>
      <c r="E30" s="52">
        <v>1</v>
      </c>
      <c r="F30" s="52">
        <v>1</v>
      </c>
      <c r="G30" s="52">
        <v>1</v>
      </c>
      <c r="H30" s="52">
        <v>2</v>
      </c>
      <c r="I30" s="52">
        <v>1</v>
      </c>
      <c r="J30" s="52">
        <v>2</v>
      </c>
      <c r="K30" s="52">
        <v>2</v>
      </c>
      <c r="L30" s="52">
        <v>2</v>
      </c>
      <c r="M30" s="52">
        <v>21</v>
      </c>
      <c r="N30" s="74">
        <f t="shared" si="6"/>
        <v>43</v>
      </c>
    </row>
    <row r="31" spans="1:14" x14ac:dyDescent="0.15">
      <c r="A31" s="58" t="s">
        <v>2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8">
        <f t="shared" si="6"/>
        <v>0</v>
      </c>
    </row>
    <row r="32" spans="1:14" x14ac:dyDescent="0.15">
      <c r="A32" s="58" t="s">
        <v>21</v>
      </c>
      <c r="B32" s="52">
        <v>0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74">
        <f t="shared" si="6"/>
        <v>0</v>
      </c>
    </row>
    <row r="33" spans="1:14" x14ac:dyDescent="0.15">
      <c r="A33" s="58" t="s">
        <v>17</v>
      </c>
      <c r="B33" s="52">
        <f t="shared" ref="B33:N33" si="7">SUM(B27:B32)</f>
        <v>217</v>
      </c>
      <c r="C33" s="52">
        <f t="shared" si="7"/>
        <v>204</v>
      </c>
      <c r="D33" s="52">
        <f t="shared" si="7"/>
        <v>218</v>
      </c>
      <c r="E33" s="52">
        <f t="shared" si="7"/>
        <v>167</v>
      </c>
      <c r="F33" s="52">
        <f t="shared" si="7"/>
        <v>199</v>
      </c>
      <c r="G33" s="52">
        <f t="shared" si="7"/>
        <v>179</v>
      </c>
      <c r="H33" s="52">
        <f t="shared" si="7"/>
        <v>249</v>
      </c>
      <c r="I33" s="52">
        <f t="shared" si="7"/>
        <v>212</v>
      </c>
      <c r="J33" s="52">
        <f t="shared" si="7"/>
        <v>203</v>
      </c>
      <c r="K33" s="52">
        <f t="shared" si="7"/>
        <v>199</v>
      </c>
      <c r="L33" s="52">
        <f t="shared" si="7"/>
        <v>176</v>
      </c>
      <c r="M33" s="52">
        <f t="shared" si="7"/>
        <v>244</v>
      </c>
      <c r="N33" s="74">
        <f t="shared" si="7"/>
        <v>2467</v>
      </c>
    </row>
    <row r="34" spans="1:14" x14ac:dyDescent="0.15">
      <c r="A34" s="57" t="s">
        <v>5</v>
      </c>
      <c r="B34" s="69" t="s">
        <v>35</v>
      </c>
      <c r="C34" s="69" t="s">
        <v>36</v>
      </c>
      <c r="D34" s="69" t="s">
        <v>37</v>
      </c>
      <c r="E34" s="69" t="s">
        <v>38</v>
      </c>
      <c r="F34" s="69" t="s">
        <v>39</v>
      </c>
      <c r="G34" s="69" t="s">
        <v>40</v>
      </c>
      <c r="H34" s="69" t="s">
        <v>41</v>
      </c>
      <c r="I34" s="69" t="s">
        <v>42</v>
      </c>
      <c r="J34" s="69" t="s">
        <v>43</v>
      </c>
      <c r="K34" s="69" t="s">
        <v>44</v>
      </c>
      <c r="L34" s="69" t="s">
        <v>48</v>
      </c>
      <c r="M34" s="69" t="s">
        <v>34</v>
      </c>
      <c r="N34" s="70" t="s">
        <v>45</v>
      </c>
    </row>
    <row r="35" spans="1:14" x14ac:dyDescent="0.15">
      <c r="A35" s="58" t="s">
        <v>9</v>
      </c>
      <c r="B35" s="79">
        <v>95665.05</v>
      </c>
      <c r="C35" s="79">
        <v>101854.35</v>
      </c>
      <c r="D35" s="79">
        <v>98490.6</v>
      </c>
      <c r="E35" s="79">
        <v>101450.7</v>
      </c>
      <c r="F35" s="79">
        <v>120287.7</v>
      </c>
      <c r="G35" s="79">
        <v>115578.45</v>
      </c>
      <c r="H35" s="79">
        <v>128898.9</v>
      </c>
      <c r="I35" s="79">
        <v>143968.5</v>
      </c>
      <c r="J35" s="79">
        <v>137644.65</v>
      </c>
      <c r="K35" s="79">
        <v>141546.6</v>
      </c>
      <c r="L35" s="79">
        <v>155001.60000000001</v>
      </c>
      <c r="M35" s="79">
        <v>156212.54999999999</v>
      </c>
      <c r="N35" s="80">
        <f t="shared" ref="N35:N40" si="8">SUM(B35:M35)</f>
        <v>1496599.6500000001</v>
      </c>
    </row>
    <row r="36" spans="1:14" x14ac:dyDescent="0.15">
      <c r="A36" s="58" t="s">
        <v>10</v>
      </c>
      <c r="B36" s="79">
        <v>76848.75</v>
      </c>
      <c r="C36" s="79">
        <v>84036.84</v>
      </c>
      <c r="D36" s="79">
        <v>87793.89</v>
      </c>
      <c r="E36" s="79">
        <v>85175.34</v>
      </c>
      <c r="F36" s="79">
        <v>90640.14</v>
      </c>
      <c r="G36" s="79">
        <v>92109.83</v>
      </c>
      <c r="H36" s="79">
        <v>89154.91</v>
      </c>
      <c r="I36" s="79">
        <v>92120.19</v>
      </c>
      <c r="J36" s="79">
        <v>79581.149999999994</v>
      </c>
      <c r="K36" s="79">
        <v>87214.28</v>
      </c>
      <c r="L36" s="79">
        <v>87907.74</v>
      </c>
      <c r="M36" s="79">
        <v>89946.68</v>
      </c>
      <c r="N36" s="80">
        <f t="shared" si="8"/>
        <v>1042529.74</v>
      </c>
    </row>
    <row r="37" spans="1:14" x14ac:dyDescent="0.15">
      <c r="A37" s="58" t="s">
        <v>1</v>
      </c>
      <c r="B37" s="79">
        <v>220239</v>
      </c>
      <c r="C37" s="79">
        <v>240972</v>
      </c>
      <c r="D37" s="79">
        <v>274812</v>
      </c>
      <c r="E37" s="79">
        <v>243384</v>
      </c>
      <c r="F37" s="79">
        <v>273756</v>
      </c>
      <c r="G37" s="79">
        <v>264516</v>
      </c>
      <c r="H37" s="79">
        <v>265861</v>
      </c>
      <c r="I37" s="79">
        <v>278025</v>
      </c>
      <c r="J37" s="79">
        <v>256877</v>
      </c>
      <c r="K37" s="79">
        <v>267808</v>
      </c>
      <c r="L37" s="79">
        <v>259884</v>
      </c>
      <c r="M37" s="79">
        <v>259777</v>
      </c>
      <c r="N37" s="80">
        <f t="shared" si="8"/>
        <v>3105911</v>
      </c>
    </row>
    <row r="38" spans="1:14" x14ac:dyDescent="0.15">
      <c r="A38" s="58" t="s">
        <v>59</v>
      </c>
      <c r="B38" s="79">
        <v>4459.6099999999997</v>
      </c>
      <c r="C38" s="79">
        <v>4897.8900000000003</v>
      </c>
      <c r="D38" s="79">
        <v>4080.2</v>
      </c>
      <c r="E38" s="79">
        <v>1683.98</v>
      </c>
      <c r="F38" s="79">
        <v>3148.82</v>
      </c>
      <c r="G38" s="79">
        <v>2241.16</v>
      </c>
      <c r="H38" s="79">
        <v>2585.42</v>
      </c>
      <c r="I38" s="79">
        <v>2698.1</v>
      </c>
      <c r="J38" s="79">
        <v>2691.88</v>
      </c>
      <c r="K38" s="79">
        <v>3213.91</v>
      </c>
      <c r="L38" s="79">
        <v>4086.42</v>
      </c>
      <c r="M38" s="79">
        <v>1015</v>
      </c>
      <c r="N38" s="80">
        <f t="shared" si="8"/>
        <v>36802.39</v>
      </c>
    </row>
    <row r="39" spans="1:14" x14ac:dyDescent="0.15">
      <c r="A39" s="58" t="s">
        <v>2</v>
      </c>
      <c r="B39" s="79">
        <v>157892.21</v>
      </c>
      <c r="C39" s="79">
        <v>161437.16</v>
      </c>
      <c r="D39" s="79">
        <v>183172.54</v>
      </c>
      <c r="E39" s="79">
        <v>182163.37</v>
      </c>
      <c r="F39" s="79">
        <v>224754.4</v>
      </c>
      <c r="G39" s="79">
        <v>220096.84</v>
      </c>
      <c r="H39" s="79">
        <v>203329.53</v>
      </c>
      <c r="I39" s="79">
        <v>193574.46</v>
      </c>
      <c r="J39" s="79">
        <v>182008.12</v>
      </c>
      <c r="K39" s="79">
        <v>194920.02</v>
      </c>
      <c r="L39" s="79">
        <v>189951.86</v>
      </c>
      <c r="M39" s="79">
        <v>192047.8</v>
      </c>
      <c r="N39" s="80">
        <f t="shared" si="8"/>
        <v>2285348.3099999996</v>
      </c>
    </row>
    <row r="40" spans="1:14" x14ac:dyDescent="0.15">
      <c r="A40" s="58" t="s">
        <v>21</v>
      </c>
      <c r="B40" s="79">
        <v>3347.32</v>
      </c>
      <c r="C40" s="79">
        <v>6766.06</v>
      </c>
      <c r="D40" s="79">
        <v>13060.14</v>
      </c>
      <c r="E40" s="79">
        <v>13892.31</v>
      </c>
      <c r="F40" s="79">
        <v>12966.99</v>
      </c>
      <c r="G40" s="79">
        <v>17833.75</v>
      </c>
      <c r="H40" s="79">
        <v>14426.39</v>
      </c>
      <c r="I40" s="79">
        <v>12403.92</v>
      </c>
      <c r="J40" s="79">
        <v>11335.76</v>
      </c>
      <c r="K40" s="79">
        <v>8337.25</v>
      </c>
      <c r="L40" s="79">
        <v>8881.68</v>
      </c>
      <c r="M40" s="79">
        <v>9662.1</v>
      </c>
      <c r="N40" s="80">
        <f t="shared" si="8"/>
        <v>132913.67000000001</v>
      </c>
    </row>
    <row r="41" spans="1:14" x14ac:dyDescent="0.15">
      <c r="A41" s="58" t="s">
        <v>17</v>
      </c>
      <c r="B41" s="79">
        <f t="shared" ref="B41:N41" si="9">SUM(B35:B40)</f>
        <v>558451.93999999994</v>
      </c>
      <c r="C41" s="79">
        <f t="shared" si="9"/>
        <v>599964.30000000005</v>
      </c>
      <c r="D41" s="79">
        <f t="shared" si="9"/>
        <v>661409.37</v>
      </c>
      <c r="E41" s="79">
        <f t="shared" si="9"/>
        <v>627749.69999999995</v>
      </c>
      <c r="F41" s="79">
        <f t="shared" si="9"/>
        <v>725554.04999999993</v>
      </c>
      <c r="G41" s="79">
        <f t="shared" si="9"/>
        <v>712376.03</v>
      </c>
      <c r="H41" s="79">
        <f t="shared" si="9"/>
        <v>704256.15</v>
      </c>
      <c r="I41" s="79">
        <f t="shared" si="9"/>
        <v>722790.17</v>
      </c>
      <c r="J41" s="79">
        <f t="shared" si="9"/>
        <v>670138.56000000006</v>
      </c>
      <c r="K41" s="79">
        <f t="shared" si="9"/>
        <v>703040.05999999994</v>
      </c>
      <c r="L41" s="79">
        <f t="shared" si="9"/>
        <v>705713.3</v>
      </c>
      <c r="M41" s="79">
        <f t="shared" si="9"/>
        <v>708661.13</v>
      </c>
      <c r="N41" s="80">
        <f t="shared" si="9"/>
        <v>8100104.7599999998</v>
      </c>
    </row>
    <row r="42" spans="1:14" x14ac:dyDescent="0.15">
      <c r="A42" s="58" t="s">
        <v>51</v>
      </c>
      <c r="B42" s="69" t="s">
        <v>35</v>
      </c>
      <c r="C42" s="69" t="s">
        <v>36</v>
      </c>
      <c r="D42" s="69" t="s">
        <v>37</v>
      </c>
      <c r="E42" s="69" t="s">
        <v>38</v>
      </c>
      <c r="F42" s="69" t="s">
        <v>39</v>
      </c>
      <c r="G42" s="69" t="s">
        <v>40</v>
      </c>
      <c r="H42" s="69" t="s">
        <v>41</v>
      </c>
      <c r="I42" s="69" t="s">
        <v>42</v>
      </c>
      <c r="J42" s="69" t="s">
        <v>43</v>
      </c>
      <c r="K42" s="69" t="s">
        <v>44</v>
      </c>
      <c r="L42" s="69" t="s">
        <v>48</v>
      </c>
      <c r="M42" s="69" t="s">
        <v>34</v>
      </c>
      <c r="N42" s="73" t="s">
        <v>45</v>
      </c>
    </row>
    <row r="43" spans="1:14" x14ac:dyDescent="0.15">
      <c r="A43" s="58" t="s">
        <v>9</v>
      </c>
      <c r="B43" s="52">
        <v>707</v>
      </c>
      <c r="C43" s="52">
        <v>754</v>
      </c>
      <c r="D43" s="52">
        <v>731</v>
      </c>
      <c r="E43" s="52">
        <v>753</v>
      </c>
      <c r="F43" s="52">
        <v>888</v>
      </c>
      <c r="G43" s="52">
        <v>854</v>
      </c>
      <c r="H43" s="52">
        <v>949</v>
      </c>
      <c r="I43" s="52">
        <v>1063</v>
      </c>
      <c r="J43" s="52">
        <v>1017</v>
      </c>
      <c r="K43" s="52">
        <v>1048</v>
      </c>
      <c r="L43" s="52">
        <v>1145</v>
      </c>
      <c r="M43" s="52">
        <v>1155</v>
      </c>
      <c r="N43" s="74">
        <f t="shared" ref="N43:N48" si="10">SUM(B43:M43)</f>
        <v>11064</v>
      </c>
    </row>
    <row r="44" spans="1:14" x14ac:dyDescent="0.15">
      <c r="A44" s="58" t="s">
        <v>10</v>
      </c>
      <c r="B44" s="52">
        <v>674</v>
      </c>
      <c r="C44" s="52">
        <v>732</v>
      </c>
      <c r="D44" s="52">
        <v>761</v>
      </c>
      <c r="E44" s="52">
        <v>738</v>
      </c>
      <c r="F44" s="52">
        <v>782</v>
      </c>
      <c r="G44" s="52">
        <v>806</v>
      </c>
      <c r="H44" s="52">
        <v>775</v>
      </c>
      <c r="I44" s="52">
        <v>798</v>
      </c>
      <c r="J44" s="52">
        <v>694</v>
      </c>
      <c r="K44" s="52">
        <v>760</v>
      </c>
      <c r="L44" s="52">
        <v>765</v>
      </c>
      <c r="M44" s="52">
        <v>782</v>
      </c>
      <c r="N44" s="74">
        <f t="shared" si="10"/>
        <v>9067</v>
      </c>
    </row>
    <row r="45" spans="1:14" x14ac:dyDescent="0.15">
      <c r="A45" s="58" t="s">
        <v>1</v>
      </c>
      <c r="B45" s="52">
        <v>1611</v>
      </c>
      <c r="C45" s="52">
        <v>1913</v>
      </c>
      <c r="D45" s="52">
        <v>2093</v>
      </c>
      <c r="E45" s="52">
        <v>1935</v>
      </c>
      <c r="F45" s="52">
        <v>2199</v>
      </c>
      <c r="G45" s="52">
        <v>2127</v>
      </c>
      <c r="H45" s="52">
        <v>2023</v>
      </c>
      <c r="I45" s="52">
        <v>2227</v>
      </c>
      <c r="J45" s="52">
        <v>2051</v>
      </c>
      <c r="K45" s="52">
        <v>2146</v>
      </c>
      <c r="L45" s="52">
        <v>2110</v>
      </c>
      <c r="M45" s="52">
        <v>1991</v>
      </c>
      <c r="N45" s="74">
        <f t="shared" si="10"/>
        <v>24426</v>
      </c>
    </row>
    <row r="46" spans="1:14" x14ac:dyDescent="0.15">
      <c r="A46" s="58" t="s">
        <v>59</v>
      </c>
      <c r="B46" s="52">
        <v>33</v>
      </c>
      <c r="C46" s="52">
        <v>29</v>
      </c>
      <c r="D46" s="52">
        <v>25</v>
      </c>
      <c r="E46" s="52">
        <v>12</v>
      </c>
      <c r="F46" s="52">
        <v>25</v>
      </c>
      <c r="G46" s="52">
        <v>14</v>
      </c>
      <c r="H46" s="52">
        <v>20</v>
      </c>
      <c r="I46" s="52">
        <v>21</v>
      </c>
      <c r="J46" s="52">
        <v>18</v>
      </c>
      <c r="K46" s="52">
        <v>19</v>
      </c>
      <c r="L46" s="52">
        <v>28</v>
      </c>
      <c r="M46" s="52">
        <v>2</v>
      </c>
      <c r="N46" s="74">
        <f t="shared" si="10"/>
        <v>246</v>
      </c>
    </row>
    <row r="47" spans="1:14" x14ac:dyDescent="0.15">
      <c r="A47" s="58" t="s">
        <v>2</v>
      </c>
      <c r="B47" s="52">
        <v>587</v>
      </c>
      <c r="C47" s="52">
        <v>602</v>
      </c>
      <c r="D47" s="52">
        <v>679</v>
      </c>
      <c r="E47" s="52">
        <v>672</v>
      </c>
      <c r="F47" s="52">
        <v>827</v>
      </c>
      <c r="G47" s="52">
        <v>817</v>
      </c>
      <c r="H47" s="52">
        <v>755</v>
      </c>
      <c r="I47" s="52">
        <v>712</v>
      </c>
      <c r="J47" s="52">
        <v>670</v>
      </c>
      <c r="K47" s="52">
        <v>726</v>
      </c>
      <c r="L47" s="52">
        <v>692</v>
      </c>
      <c r="M47" s="52">
        <v>707</v>
      </c>
      <c r="N47" s="74">
        <f t="shared" si="10"/>
        <v>8446</v>
      </c>
    </row>
    <row r="48" spans="1:14" x14ac:dyDescent="0.15">
      <c r="A48" s="58" t="s">
        <v>21</v>
      </c>
      <c r="B48" s="52">
        <v>26</v>
      </c>
      <c r="C48" s="52">
        <v>53</v>
      </c>
      <c r="D48" s="52">
        <v>102</v>
      </c>
      <c r="E48" s="52">
        <v>108</v>
      </c>
      <c r="F48" s="52">
        <v>102</v>
      </c>
      <c r="G48" s="52">
        <v>139</v>
      </c>
      <c r="H48" s="52">
        <v>109</v>
      </c>
      <c r="I48" s="52">
        <v>95</v>
      </c>
      <c r="J48" s="52">
        <v>86</v>
      </c>
      <c r="K48" s="52">
        <v>63</v>
      </c>
      <c r="L48" s="52">
        <v>69</v>
      </c>
      <c r="M48" s="52">
        <v>75</v>
      </c>
      <c r="N48" s="74">
        <f t="shared" si="10"/>
        <v>1027</v>
      </c>
    </row>
    <row r="49" spans="1:14" x14ac:dyDescent="0.15">
      <c r="A49" s="58" t="s">
        <v>17</v>
      </c>
      <c r="B49" s="52">
        <f>SUM(B43:B48)</f>
        <v>3638</v>
      </c>
      <c r="C49" s="52">
        <f>SUM(C43:C48)</f>
        <v>4083</v>
      </c>
      <c r="D49" s="52">
        <f>SUM(D43:D48)</f>
        <v>4391</v>
      </c>
      <c r="E49" s="52">
        <f>SUM(E43:E48)</f>
        <v>4218</v>
      </c>
      <c r="F49" s="52">
        <f>SUM(F44:F48)</f>
        <v>3935</v>
      </c>
      <c r="G49" s="52">
        <f t="shared" ref="G49:N49" si="11">SUM(G43:G48)</f>
        <v>4757</v>
      </c>
      <c r="H49" s="52">
        <f t="shared" si="11"/>
        <v>4631</v>
      </c>
      <c r="I49" s="52">
        <f t="shared" si="11"/>
        <v>4916</v>
      </c>
      <c r="J49" s="52">
        <f t="shared" si="11"/>
        <v>4536</v>
      </c>
      <c r="K49" s="52">
        <f t="shared" si="11"/>
        <v>4762</v>
      </c>
      <c r="L49" s="52">
        <f t="shared" si="11"/>
        <v>4809</v>
      </c>
      <c r="M49" s="52">
        <f t="shared" si="11"/>
        <v>4712</v>
      </c>
      <c r="N49" s="74">
        <f t="shared" si="11"/>
        <v>54276</v>
      </c>
    </row>
    <row r="50" spans="1:14" x14ac:dyDescent="0.15">
      <c r="A50" s="57" t="s">
        <v>6</v>
      </c>
      <c r="B50" s="69" t="s">
        <v>35</v>
      </c>
      <c r="C50" s="69" t="s">
        <v>36</v>
      </c>
      <c r="D50" s="69" t="s">
        <v>37</v>
      </c>
      <c r="E50" s="69" t="s">
        <v>38</v>
      </c>
      <c r="F50" s="69" t="s">
        <v>39</v>
      </c>
      <c r="G50" s="69" t="s">
        <v>40</v>
      </c>
      <c r="H50" s="69" t="s">
        <v>41</v>
      </c>
      <c r="I50" s="69" t="s">
        <v>42</v>
      </c>
      <c r="J50" s="69" t="s">
        <v>43</v>
      </c>
      <c r="K50" s="69" t="s">
        <v>44</v>
      </c>
      <c r="L50" s="69" t="s">
        <v>48</v>
      </c>
      <c r="M50" s="69" t="s">
        <v>34</v>
      </c>
      <c r="N50" s="70" t="s">
        <v>45</v>
      </c>
    </row>
    <row r="51" spans="1:14" x14ac:dyDescent="0.15">
      <c r="A51" s="58" t="s">
        <v>9</v>
      </c>
      <c r="B51" s="79">
        <f t="shared" ref="B51:M51" si="12">B3+B19+B35</f>
        <v>195387.3</v>
      </c>
      <c r="C51" s="79">
        <f t="shared" si="12"/>
        <v>216926.85</v>
      </c>
      <c r="D51" s="79">
        <f t="shared" si="12"/>
        <v>211441.35</v>
      </c>
      <c r="E51" s="79">
        <f t="shared" si="12"/>
        <v>220113.45</v>
      </c>
      <c r="F51" s="79">
        <f t="shared" si="12"/>
        <v>259050.15000000002</v>
      </c>
      <c r="G51" s="79">
        <f t="shared" si="12"/>
        <v>262527.75</v>
      </c>
      <c r="H51" s="79">
        <f t="shared" si="12"/>
        <v>286436.25</v>
      </c>
      <c r="I51" s="79">
        <f t="shared" si="12"/>
        <v>327081.90000000002</v>
      </c>
      <c r="J51" s="79">
        <f t="shared" si="12"/>
        <v>305066.25</v>
      </c>
      <c r="K51" s="79">
        <f t="shared" si="12"/>
        <v>327860.55000000005</v>
      </c>
      <c r="L51" s="79">
        <f t="shared" si="12"/>
        <v>337318.05000000005</v>
      </c>
      <c r="M51" s="79">
        <f t="shared" si="12"/>
        <v>344645.85</v>
      </c>
      <c r="N51" s="80">
        <f t="shared" ref="N51:N56" si="13">SUM(B51:M51)</f>
        <v>3293855.6999999997</v>
      </c>
    </row>
    <row r="52" spans="1:14" x14ac:dyDescent="0.15">
      <c r="A52" s="58" t="s">
        <v>10</v>
      </c>
      <c r="B52" s="79">
        <f t="shared" ref="B52:M52" si="14">B4+B20+B36</f>
        <v>124191.75</v>
      </c>
      <c r="C52" s="79">
        <f t="shared" si="14"/>
        <v>138723.96</v>
      </c>
      <c r="D52" s="79">
        <f t="shared" si="14"/>
        <v>141174.87</v>
      </c>
      <c r="E52" s="79">
        <f t="shared" si="14"/>
        <v>134687.1</v>
      </c>
      <c r="F52" s="79">
        <f t="shared" si="14"/>
        <v>146818.35</v>
      </c>
      <c r="G52" s="79">
        <f t="shared" si="14"/>
        <v>152132.66</v>
      </c>
      <c r="H52" s="79">
        <f t="shared" si="14"/>
        <v>138839.23000000001</v>
      </c>
      <c r="I52" s="79">
        <f t="shared" si="14"/>
        <v>148027.26</v>
      </c>
      <c r="J52" s="79">
        <f t="shared" si="14"/>
        <v>122327.88</v>
      </c>
      <c r="K52" s="79">
        <f t="shared" si="14"/>
        <v>145203.91999999998</v>
      </c>
      <c r="L52" s="79">
        <f t="shared" si="14"/>
        <v>141153.15000000002</v>
      </c>
      <c r="M52" s="79">
        <f t="shared" si="14"/>
        <v>145730.57</v>
      </c>
      <c r="N52" s="80">
        <f t="shared" si="13"/>
        <v>1679010.7</v>
      </c>
    </row>
    <row r="53" spans="1:14" x14ac:dyDescent="0.15">
      <c r="A53" s="58" t="s">
        <v>1</v>
      </c>
      <c r="B53" s="79">
        <f>B5+B21+B37</f>
        <v>728329.32000000007</v>
      </c>
      <c r="C53" s="79">
        <f>C5+C37+C21</f>
        <v>817607.32000000007</v>
      </c>
      <c r="D53" s="79">
        <f t="shared" ref="D53:M53" si="15">D5+D21+D37</f>
        <v>868395.04</v>
      </c>
      <c r="E53" s="79">
        <f t="shared" si="15"/>
        <v>797259.24</v>
      </c>
      <c r="F53" s="79">
        <f t="shared" si="15"/>
        <v>889013.48</v>
      </c>
      <c r="G53" s="79">
        <f t="shared" si="15"/>
        <v>863469.24</v>
      </c>
      <c r="H53" s="79">
        <f t="shared" si="15"/>
        <v>905322.48</v>
      </c>
      <c r="I53" s="79">
        <f t="shared" si="15"/>
        <v>948693.32000000007</v>
      </c>
      <c r="J53" s="79">
        <f t="shared" si="15"/>
        <v>885138.16</v>
      </c>
      <c r="K53" s="79">
        <f t="shared" si="15"/>
        <v>921141.16</v>
      </c>
      <c r="L53" s="79">
        <f t="shared" si="15"/>
        <v>882060.16</v>
      </c>
      <c r="M53" s="79">
        <f t="shared" si="15"/>
        <v>902292.32000000007</v>
      </c>
      <c r="N53" s="80">
        <f t="shared" si="13"/>
        <v>10408721.24</v>
      </c>
    </row>
    <row r="54" spans="1:14" x14ac:dyDescent="0.15">
      <c r="A54" s="58" t="s">
        <v>59</v>
      </c>
      <c r="B54" s="79">
        <f>B6+B22+B38</f>
        <v>122393.03</v>
      </c>
      <c r="C54" s="79">
        <f>C6+C22+C38</f>
        <v>147311.09</v>
      </c>
      <c r="D54" s="79">
        <f t="shared" ref="D54:M54" si="16">D6+D22+D38</f>
        <v>134556.17000000001</v>
      </c>
      <c r="E54" s="79">
        <f t="shared" si="16"/>
        <v>125516.54999999999</v>
      </c>
      <c r="F54" s="79">
        <f t="shared" si="16"/>
        <v>139212.42000000001</v>
      </c>
      <c r="G54" s="79">
        <f t="shared" si="16"/>
        <v>146798.26999999999</v>
      </c>
      <c r="H54" s="79">
        <f t="shared" si="16"/>
        <v>133320.70000000001</v>
      </c>
      <c r="I54" s="79">
        <f t="shared" si="16"/>
        <v>135398.28</v>
      </c>
      <c r="J54" s="79">
        <f t="shared" si="16"/>
        <v>121813.27</v>
      </c>
      <c r="K54" s="79">
        <f t="shared" si="16"/>
        <v>122636.14</v>
      </c>
      <c r="L54" s="79">
        <f t="shared" si="16"/>
        <v>106976.86</v>
      </c>
      <c r="M54" s="79">
        <f t="shared" si="16"/>
        <v>106830.93</v>
      </c>
      <c r="N54" s="80">
        <f t="shared" si="13"/>
        <v>1542763.7100000002</v>
      </c>
    </row>
    <row r="55" spans="1:14" x14ac:dyDescent="0.15">
      <c r="A55" s="58" t="s">
        <v>2</v>
      </c>
      <c r="B55" s="79">
        <f>B7+B23+B39</f>
        <v>374060.19</v>
      </c>
      <c r="C55" s="79">
        <f>C7+C23+C39</f>
        <v>382117.80000000005</v>
      </c>
      <c r="D55" s="79">
        <f t="shared" ref="D55:M55" si="17">D7+D23+D39</f>
        <v>418389.95</v>
      </c>
      <c r="E55" s="79">
        <f t="shared" si="17"/>
        <v>368848.94</v>
      </c>
      <c r="F55" s="79">
        <f t="shared" si="17"/>
        <v>466714.9</v>
      </c>
      <c r="G55" s="79">
        <f t="shared" si="17"/>
        <v>461912.44999999995</v>
      </c>
      <c r="H55" s="79">
        <f t="shared" si="17"/>
        <v>410648.11</v>
      </c>
      <c r="I55" s="79">
        <f t="shared" si="17"/>
        <v>406088.81</v>
      </c>
      <c r="J55" s="79">
        <f t="shared" si="17"/>
        <v>369516.51</v>
      </c>
      <c r="K55" s="79">
        <f t="shared" si="17"/>
        <v>397922.63</v>
      </c>
      <c r="L55" s="79">
        <f t="shared" si="17"/>
        <v>376792.68</v>
      </c>
      <c r="M55" s="79">
        <f t="shared" si="17"/>
        <v>363523.85600000003</v>
      </c>
      <c r="N55" s="80">
        <f t="shared" si="13"/>
        <v>4796536.8259999985</v>
      </c>
    </row>
    <row r="56" spans="1:14" x14ac:dyDescent="0.15">
      <c r="A56" s="58" t="s">
        <v>21</v>
      </c>
      <c r="B56" s="79">
        <f>B8+B24+B40</f>
        <v>6397.58</v>
      </c>
      <c r="C56" s="79">
        <f>C8+C24+C40</f>
        <v>14007.19</v>
      </c>
      <c r="D56" s="79">
        <f>D8+D24+D40</f>
        <v>26553.949999999997</v>
      </c>
      <c r="E56" s="79">
        <f>E8+E24+E40</f>
        <v>26652.3</v>
      </c>
      <c r="F56" s="79">
        <f>F8+F24+F40</f>
        <v>25771.47</v>
      </c>
      <c r="G56" s="79">
        <f>G8+G24+G40</f>
        <v>30705.53</v>
      </c>
      <c r="H56" s="79">
        <f>H8+H24+H40</f>
        <v>25987.79</v>
      </c>
      <c r="I56" s="79">
        <f>+I8+I24+I40</f>
        <v>23142.47</v>
      </c>
      <c r="J56" s="79">
        <f>J8+J24+J40</f>
        <v>23129.03</v>
      </c>
      <c r="K56" s="79">
        <f>K8+K24+K40</f>
        <v>19078.89</v>
      </c>
      <c r="L56" s="79">
        <f>L8+L24+L40</f>
        <v>17394.88</v>
      </c>
      <c r="M56" s="79">
        <f>M8+M24+M40</f>
        <v>18730.080000000002</v>
      </c>
      <c r="N56" s="80">
        <f t="shared" si="13"/>
        <v>257551.16000000003</v>
      </c>
    </row>
    <row r="57" spans="1:14" x14ac:dyDescent="0.15">
      <c r="A57" s="58" t="s">
        <v>17</v>
      </c>
      <c r="B57" s="79">
        <f t="shared" ref="B57:N57" si="18">SUM(B51:B56)</f>
        <v>1550759.1700000002</v>
      </c>
      <c r="C57" s="79">
        <f t="shared" si="18"/>
        <v>1716694.2100000002</v>
      </c>
      <c r="D57" s="79">
        <f t="shared" si="18"/>
        <v>1800511.3299999998</v>
      </c>
      <c r="E57" s="79">
        <f t="shared" si="18"/>
        <v>1673077.58</v>
      </c>
      <c r="F57" s="79">
        <f t="shared" si="18"/>
        <v>1926580.7699999998</v>
      </c>
      <c r="G57" s="79">
        <f t="shared" si="18"/>
        <v>1917545.9</v>
      </c>
      <c r="H57" s="79">
        <f t="shared" si="18"/>
        <v>1900554.56</v>
      </c>
      <c r="I57" s="79">
        <f t="shared" si="18"/>
        <v>1988432.04</v>
      </c>
      <c r="J57" s="79">
        <f t="shared" si="18"/>
        <v>1826991.1</v>
      </c>
      <c r="K57" s="79">
        <f t="shared" si="18"/>
        <v>1933843.2899999998</v>
      </c>
      <c r="L57" s="79">
        <f t="shared" si="18"/>
        <v>1861695.78</v>
      </c>
      <c r="M57" s="79">
        <f t="shared" si="18"/>
        <v>1881753.6060000001</v>
      </c>
      <c r="N57" s="80">
        <f t="shared" si="18"/>
        <v>21978439.335999999</v>
      </c>
    </row>
    <row r="58" spans="1:14" x14ac:dyDescent="0.15">
      <c r="A58" s="57" t="s">
        <v>12</v>
      </c>
      <c r="B58" s="69" t="s">
        <v>35</v>
      </c>
      <c r="C58" s="69" t="s">
        <v>36</v>
      </c>
      <c r="D58" s="69" t="s">
        <v>37</v>
      </c>
      <c r="E58" s="69" t="s">
        <v>38</v>
      </c>
      <c r="F58" s="69" t="s">
        <v>39</v>
      </c>
      <c r="G58" s="69" t="s">
        <v>40</v>
      </c>
      <c r="H58" s="69" t="s">
        <v>41</v>
      </c>
      <c r="I58" s="69" t="s">
        <v>42</v>
      </c>
      <c r="J58" s="69" t="s">
        <v>43</v>
      </c>
      <c r="K58" s="69" t="s">
        <v>44</v>
      </c>
      <c r="L58" s="69" t="s">
        <v>48</v>
      </c>
      <c r="M58" s="69" t="s">
        <v>34</v>
      </c>
      <c r="N58" s="73" t="s">
        <v>45</v>
      </c>
    </row>
    <row r="59" spans="1:14" x14ac:dyDescent="0.15">
      <c r="A59" s="58" t="s">
        <v>9</v>
      </c>
      <c r="B59" s="52">
        <f t="shared" ref="B59:M59" si="19">B11+B27+B43</f>
        <v>1382</v>
      </c>
      <c r="C59" s="52">
        <f t="shared" si="19"/>
        <v>1527</v>
      </c>
      <c r="D59" s="52">
        <f t="shared" si="19"/>
        <v>1487</v>
      </c>
      <c r="E59" s="52">
        <f t="shared" si="19"/>
        <v>1547</v>
      </c>
      <c r="F59" s="52">
        <f t="shared" si="19"/>
        <v>1824</v>
      </c>
      <c r="G59" s="52">
        <f t="shared" si="19"/>
        <v>1846</v>
      </c>
      <c r="H59" s="52">
        <f t="shared" si="19"/>
        <v>2011</v>
      </c>
      <c r="I59" s="52">
        <f t="shared" si="19"/>
        <v>2298</v>
      </c>
      <c r="J59" s="52">
        <f t="shared" si="19"/>
        <v>2141</v>
      </c>
      <c r="K59" s="52">
        <f t="shared" si="19"/>
        <v>2291</v>
      </c>
      <c r="L59" s="52">
        <f t="shared" si="19"/>
        <v>2368</v>
      </c>
      <c r="M59" s="52">
        <f t="shared" si="19"/>
        <v>2419</v>
      </c>
      <c r="N59" s="74">
        <f t="shared" ref="N59:N64" si="20">SUM(B59:M59)</f>
        <v>23141</v>
      </c>
    </row>
    <row r="60" spans="1:14" x14ac:dyDescent="0.15">
      <c r="A60" s="58" t="s">
        <v>10</v>
      </c>
      <c r="B60" s="52">
        <f t="shared" ref="B60:M60" si="21">B12+B28+B44</f>
        <v>1151</v>
      </c>
      <c r="C60" s="52">
        <f t="shared" si="21"/>
        <v>1277</v>
      </c>
      <c r="D60" s="52">
        <f t="shared" si="21"/>
        <v>1291</v>
      </c>
      <c r="E60" s="52">
        <f t="shared" si="21"/>
        <v>1234</v>
      </c>
      <c r="F60" s="52">
        <f t="shared" si="21"/>
        <v>1343</v>
      </c>
      <c r="G60" s="52">
        <f t="shared" si="21"/>
        <v>1407</v>
      </c>
      <c r="H60" s="52">
        <f t="shared" si="21"/>
        <v>1278</v>
      </c>
      <c r="I60" s="52">
        <f t="shared" si="21"/>
        <v>1353</v>
      </c>
      <c r="J60" s="52">
        <f t="shared" si="21"/>
        <v>1123</v>
      </c>
      <c r="K60" s="52">
        <f t="shared" si="21"/>
        <v>1341</v>
      </c>
      <c r="L60" s="52">
        <f t="shared" si="21"/>
        <v>1296</v>
      </c>
      <c r="M60" s="52">
        <f t="shared" si="21"/>
        <v>1338</v>
      </c>
      <c r="N60" s="74">
        <f t="shared" si="20"/>
        <v>15432</v>
      </c>
    </row>
    <row r="61" spans="1:14" x14ac:dyDescent="0.15">
      <c r="A61" s="58" t="s">
        <v>1</v>
      </c>
      <c r="B61" s="52">
        <f t="shared" ref="B61:M61" si="22">B13+B29+B45</f>
        <v>3808</v>
      </c>
      <c r="C61" s="52">
        <f t="shared" si="22"/>
        <v>4489</v>
      </c>
      <c r="D61" s="52">
        <f t="shared" si="22"/>
        <v>4751</v>
      </c>
      <c r="E61" s="52">
        <f t="shared" si="22"/>
        <v>4462</v>
      </c>
      <c r="F61" s="52">
        <f t="shared" si="22"/>
        <v>4993</v>
      </c>
      <c r="G61" s="52">
        <f t="shared" si="22"/>
        <v>4859</v>
      </c>
      <c r="H61" s="52">
        <f t="shared" si="22"/>
        <v>4860</v>
      </c>
      <c r="I61" s="52">
        <f t="shared" si="22"/>
        <v>5271</v>
      </c>
      <c r="J61" s="52">
        <f t="shared" si="22"/>
        <v>4898</v>
      </c>
      <c r="K61" s="52">
        <f t="shared" si="22"/>
        <v>5116</v>
      </c>
      <c r="L61" s="52">
        <f t="shared" si="22"/>
        <v>4968</v>
      </c>
      <c r="M61" s="52">
        <f t="shared" si="22"/>
        <v>4884</v>
      </c>
      <c r="N61" s="74">
        <f t="shared" si="20"/>
        <v>57359</v>
      </c>
    </row>
    <row r="62" spans="1:14" x14ac:dyDescent="0.15">
      <c r="A62" s="58" t="s">
        <v>59</v>
      </c>
      <c r="B62" s="52">
        <f t="shared" ref="B62:M62" si="23">B14+B30+B46</f>
        <v>501</v>
      </c>
      <c r="C62" s="52">
        <f t="shared" si="23"/>
        <v>601</v>
      </c>
      <c r="D62" s="52">
        <f t="shared" si="23"/>
        <v>550</v>
      </c>
      <c r="E62" s="52">
        <f t="shared" si="23"/>
        <v>514</v>
      </c>
      <c r="F62" s="52">
        <f t="shared" si="23"/>
        <v>582</v>
      </c>
      <c r="G62" s="52">
        <f t="shared" si="23"/>
        <v>594</v>
      </c>
      <c r="H62" s="52">
        <f t="shared" si="23"/>
        <v>557</v>
      </c>
      <c r="I62" s="52">
        <f t="shared" si="23"/>
        <v>560</v>
      </c>
      <c r="J62" s="52">
        <f t="shared" si="23"/>
        <v>498</v>
      </c>
      <c r="K62" s="52">
        <f t="shared" si="23"/>
        <v>508</v>
      </c>
      <c r="L62" s="52">
        <f t="shared" si="23"/>
        <v>447</v>
      </c>
      <c r="M62" s="52">
        <f t="shared" si="23"/>
        <v>442</v>
      </c>
      <c r="N62" s="74">
        <f t="shared" si="20"/>
        <v>6354</v>
      </c>
    </row>
    <row r="63" spans="1:14" x14ac:dyDescent="0.15">
      <c r="A63" s="58" t="s">
        <v>2</v>
      </c>
      <c r="B63" s="52">
        <f t="shared" ref="B63:M63" si="24">B15+B31+B47</f>
        <v>1189</v>
      </c>
      <c r="C63" s="52">
        <f t="shared" si="24"/>
        <v>1214</v>
      </c>
      <c r="D63" s="52">
        <f t="shared" si="24"/>
        <v>1337</v>
      </c>
      <c r="E63" s="52">
        <f t="shared" si="24"/>
        <v>1194</v>
      </c>
      <c r="F63" s="52">
        <f t="shared" si="24"/>
        <v>1499</v>
      </c>
      <c r="G63" s="52">
        <f t="shared" si="24"/>
        <v>1491</v>
      </c>
      <c r="H63" s="52">
        <f t="shared" si="24"/>
        <v>1333</v>
      </c>
      <c r="I63" s="52">
        <f t="shared" si="24"/>
        <v>1301</v>
      </c>
      <c r="J63" s="52">
        <f t="shared" si="24"/>
        <v>1192</v>
      </c>
      <c r="K63" s="52">
        <f t="shared" si="24"/>
        <v>1298</v>
      </c>
      <c r="L63" s="52">
        <f t="shared" si="24"/>
        <v>1213</v>
      </c>
      <c r="M63" s="52">
        <f t="shared" si="24"/>
        <v>1190</v>
      </c>
      <c r="N63" s="74">
        <f t="shared" si="20"/>
        <v>15451</v>
      </c>
    </row>
    <row r="64" spans="1:14" x14ac:dyDescent="0.15">
      <c r="A64" s="58" t="s">
        <v>21</v>
      </c>
      <c r="B64" s="52">
        <f t="shared" ref="B64:M64" si="25">B16+B32+B48</f>
        <v>49</v>
      </c>
      <c r="C64" s="52">
        <f t="shared" si="25"/>
        <v>107</v>
      </c>
      <c r="D64" s="52">
        <f t="shared" si="25"/>
        <v>205</v>
      </c>
      <c r="E64" s="52">
        <f t="shared" si="25"/>
        <v>210</v>
      </c>
      <c r="F64" s="52">
        <f t="shared" si="25"/>
        <v>199</v>
      </c>
      <c r="G64" s="52">
        <f t="shared" si="25"/>
        <v>241</v>
      </c>
      <c r="H64" s="52">
        <f t="shared" si="25"/>
        <v>197</v>
      </c>
      <c r="I64" s="52">
        <f t="shared" si="25"/>
        <v>177</v>
      </c>
      <c r="J64" s="52">
        <f t="shared" si="25"/>
        <v>179</v>
      </c>
      <c r="K64" s="52">
        <f t="shared" si="25"/>
        <v>142</v>
      </c>
      <c r="L64" s="52">
        <f t="shared" si="25"/>
        <v>133</v>
      </c>
      <c r="M64" s="52">
        <f t="shared" si="25"/>
        <v>141</v>
      </c>
      <c r="N64" s="74">
        <f t="shared" si="20"/>
        <v>1980</v>
      </c>
    </row>
    <row r="65" spans="1:14" x14ac:dyDescent="0.15">
      <c r="A65" s="58" t="s">
        <v>17</v>
      </c>
      <c r="B65" s="52">
        <f t="shared" ref="B65:N65" si="26">SUM(B59:B64)</f>
        <v>8080</v>
      </c>
      <c r="C65" s="52">
        <f t="shared" si="26"/>
        <v>9215</v>
      </c>
      <c r="D65" s="52">
        <f t="shared" si="26"/>
        <v>9621</v>
      </c>
      <c r="E65" s="52">
        <f t="shared" si="26"/>
        <v>9161</v>
      </c>
      <c r="F65" s="52">
        <f t="shared" si="26"/>
        <v>10440</v>
      </c>
      <c r="G65" s="52">
        <f t="shared" si="26"/>
        <v>10438</v>
      </c>
      <c r="H65" s="52">
        <f t="shared" si="26"/>
        <v>10236</v>
      </c>
      <c r="I65" s="52">
        <f t="shared" si="26"/>
        <v>10960</v>
      </c>
      <c r="J65" s="52">
        <f t="shared" si="26"/>
        <v>10031</v>
      </c>
      <c r="K65" s="52">
        <f t="shared" si="26"/>
        <v>10696</v>
      </c>
      <c r="L65" s="52">
        <f t="shared" si="26"/>
        <v>10425</v>
      </c>
      <c r="M65" s="52">
        <f t="shared" si="26"/>
        <v>10414</v>
      </c>
      <c r="N65" s="74">
        <f t="shared" si="26"/>
        <v>119717</v>
      </c>
    </row>
    <row r="66" spans="1:14" x14ac:dyDescent="0.15">
      <c r="A66" s="57" t="s">
        <v>47</v>
      </c>
      <c r="B66" s="69" t="s">
        <v>35</v>
      </c>
      <c r="C66" s="69" t="s">
        <v>36</v>
      </c>
      <c r="D66" s="69" t="s">
        <v>37</v>
      </c>
      <c r="E66" s="69" t="s">
        <v>38</v>
      </c>
      <c r="F66" s="69" t="s">
        <v>39</v>
      </c>
      <c r="G66" s="69" t="s">
        <v>40</v>
      </c>
      <c r="H66" s="69" t="s">
        <v>41</v>
      </c>
      <c r="I66" s="69" t="s">
        <v>42</v>
      </c>
      <c r="J66" s="69" t="s">
        <v>43</v>
      </c>
      <c r="K66" s="69" t="s">
        <v>44</v>
      </c>
      <c r="L66" s="69" t="s">
        <v>48</v>
      </c>
      <c r="M66" s="69" t="s">
        <v>49</v>
      </c>
      <c r="N66" s="73" t="s">
        <v>45</v>
      </c>
    </row>
    <row r="67" spans="1:14" x14ac:dyDescent="0.15">
      <c r="A67" s="58" t="s">
        <v>9</v>
      </c>
      <c r="B67" s="81">
        <f>B51/B57</f>
        <v>0.12599461204540224</v>
      </c>
      <c r="C67" s="81">
        <f>C51/C57</f>
        <v>0.12636312788635781</v>
      </c>
      <c r="D67" s="81">
        <f>D51/D65</f>
        <v>21.977065793576553</v>
      </c>
      <c r="E67" s="81">
        <f t="shared" ref="E67:N67" si="27">E51/E57</f>
        <v>0.13156201041197385</v>
      </c>
      <c r="F67" s="81">
        <f t="shared" si="27"/>
        <v>0.13446108984052615</v>
      </c>
      <c r="G67" s="81">
        <f t="shared" si="27"/>
        <v>0.13690819604370358</v>
      </c>
      <c r="H67" s="81">
        <f t="shared" si="27"/>
        <v>0.15071193220572421</v>
      </c>
      <c r="I67" s="81">
        <f t="shared" si="27"/>
        <v>0.16449237058159655</v>
      </c>
      <c r="J67" s="81">
        <f t="shared" si="27"/>
        <v>0.16697741439462949</v>
      </c>
      <c r="K67" s="81">
        <f t="shared" si="27"/>
        <v>0.16953832386284004</v>
      </c>
      <c r="L67" s="81">
        <f t="shared" si="27"/>
        <v>0.18118859892350406</v>
      </c>
      <c r="M67" s="81">
        <f t="shared" si="27"/>
        <v>0.18315142264167392</v>
      </c>
      <c r="N67" s="82">
        <f t="shared" si="27"/>
        <v>0.14986758839626826</v>
      </c>
    </row>
    <row r="68" spans="1:14" x14ac:dyDescent="0.15">
      <c r="A68" s="58" t="s">
        <v>10</v>
      </c>
      <c r="B68" s="81">
        <f t="shared" ref="B68:N68" si="28">B52/B57</f>
        <v>8.0084485329852989E-2</v>
      </c>
      <c r="C68" s="81">
        <f t="shared" si="28"/>
        <v>8.0808777237036278E-2</v>
      </c>
      <c r="D68" s="81">
        <f t="shared" si="28"/>
        <v>7.8408209738952322E-2</v>
      </c>
      <c r="E68" s="81">
        <f t="shared" si="28"/>
        <v>8.0502602873920526E-2</v>
      </c>
      <c r="F68" s="81">
        <f t="shared" si="28"/>
        <v>7.620669337418956E-2</v>
      </c>
      <c r="G68" s="81">
        <f t="shared" si="28"/>
        <v>7.9337167365850281E-2</v>
      </c>
      <c r="H68" s="81">
        <f t="shared" si="28"/>
        <v>7.3051957003539017E-2</v>
      </c>
      <c r="I68" s="81">
        <f t="shared" si="28"/>
        <v>7.444421384398936E-2</v>
      </c>
      <c r="J68" s="81">
        <f t="shared" si="28"/>
        <v>6.6955925510529313E-2</v>
      </c>
      <c r="K68" s="81">
        <f t="shared" si="28"/>
        <v>7.5085670462987725E-2</v>
      </c>
      <c r="L68" s="81">
        <f t="shared" si="28"/>
        <v>7.5819664800443401E-2</v>
      </c>
      <c r="M68" s="81">
        <f t="shared" si="28"/>
        <v>7.7444023242647639E-2</v>
      </c>
      <c r="N68" s="82">
        <f t="shared" si="28"/>
        <v>7.6393536152943892E-2</v>
      </c>
    </row>
    <row r="69" spans="1:14" x14ac:dyDescent="0.15">
      <c r="A69" s="58" t="s">
        <v>1</v>
      </c>
      <c r="B69" s="81">
        <f t="shared" ref="B69:N69" si="29">B53/B57</f>
        <v>0.46965985053630216</v>
      </c>
      <c r="C69" s="81">
        <f t="shared" si="29"/>
        <v>0.4762684671721471</v>
      </c>
      <c r="D69" s="81">
        <f t="shared" si="29"/>
        <v>0.48230467952678763</v>
      </c>
      <c r="E69" s="81">
        <f t="shared" si="29"/>
        <v>0.47652257703435363</v>
      </c>
      <c r="F69" s="81">
        <f t="shared" si="29"/>
        <v>0.46144625434001402</v>
      </c>
      <c r="G69" s="81">
        <f t="shared" si="29"/>
        <v>0.45029912452160858</v>
      </c>
      <c r="H69" s="81">
        <f t="shared" si="29"/>
        <v>0.47634648278658204</v>
      </c>
      <c r="I69" s="81">
        <f t="shared" si="29"/>
        <v>0.47710623290902116</v>
      </c>
      <c r="J69" s="81">
        <f t="shared" si="29"/>
        <v>0.48447863812801278</v>
      </c>
      <c r="K69" s="81">
        <f t="shared" si="29"/>
        <v>0.4763266831202233</v>
      </c>
      <c r="L69" s="81">
        <f t="shared" si="29"/>
        <v>0.47379392996206932</v>
      </c>
      <c r="M69" s="81">
        <f t="shared" si="29"/>
        <v>0.4794954648276093</v>
      </c>
      <c r="N69" s="82">
        <f t="shared" si="29"/>
        <v>0.47358782308764019</v>
      </c>
    </row>
    <row r="70" spans="1:14" x14ac:dyDescent="0.15">
      <c r="A70" s="58" t="s">
        <v>59</v>
      </c>
      <c r="B70" s="81">
        <f t="shared" ref="B70:N70" si="30">B54/B57</f>
        <v>7.8924588916021041E-2</v>
      </c>
      <c r="C70" s="81">
        <f t="shared" si="30"/>
        <v>8.5810908630023275E-2</v>
      </c>
      <c r="D70" s="81">
        <f t="shared" si="30"/>
        <v>7.4732198436096492E-2</v>
      </c>
      <c r="E70" s="81">
        <f t="shared" si="30"/>
        <v>7.502135675023508E-2</v>
      </c>
      <c r="F70" s="81">
        <f t="shared" si="30"/>
        <v>7.2258802832335975E-2</v>
      </c>
      <c r="G70" s="81">
        <f t="shared" si="30"/>
        <v>7.6555283500645277E-2</v>
      </c>
      <c r="H70" s="81">
        <f t="shared" si="30"/>
        <v>7.0148315026536262E-2</v>
      </c>
      <c r="I70" s="81">
        <f t="shared" si="30"/>
        <v>6.809298848352896E-2</v>
      </c>
      <c r="J70" s="81">
        <f t="shared" si="30"/>
        <v>6.6674254735012123E-2</v>
      </c>
      <c r="K70" s="81">
        <f t="shared" si="30"/>
        <v>6.3415758988413173E-2</v>
      </c>
      <c r="L70" s="81">
        <f t="shared" si="30"/>
        <v>5.746205215118444E-2</v>
      </c>
      <c r="M70" s="81">
        <f t="shared" si="30"/>
        <v>5.6772007588755474E-2</v>
      </c>
      <c r="N70" s="82">
        <f t="shared" si="30"/>
        <v>7.0194415827924656E-2</v>
      </c>
    </row>
    <row r="71" spans="1:14" x14ac:dyDescent="0.15">
      <c r="A71" s="58" t="s">
        <v>2</v>
      </c>
      <c r="B71" s="81">
        <f t="shared" ref="B71:N71" si="31">B55/B57</f>
        <v>0.24121101279704182</v>
      </c>
      <c r="C71" s="81">
        <f t="shared" si="31"/>
        <v>0.22258932183385183</v>
      </c>
      <c r="D71" s="81">
        <f t="shared" si="31"/>
        <v>0.2323728504391028</v>
      </c>
      <c r="E71" s="81">
        <f t="shared" si="31"/>
        <v>0.22046134883954394</v>
      </c>
      <c r="F71" s="81">
        <f t="shared" si="31"/>
        <v>0.24225036773309019</v>
      </c>
      <c r="G71" s="81">
        <f t="shared" si="31"/>
        <v>0.24088729766520842</v>
      </c>
      <c r="H71" s="81">
        <f t="shared" si="31"/>
        <v>0.2160675197874877</v>
      </c>
      <c r="I71" s="81">
        <f t="shared" si="31"/>
        <v>0.2042256420289828</v>
      </c>
      <c r="J71" s="81">
        <f t="shared" si="31"/>
        <v>0.20225413796487568</v>
      </c>
      <c r="K71" s="81">
        <f t="shared" si="31"/>
        <v>0.2057677744922134</v>
      </c>
      <c r="L71" s="81">
        <f t="shared" si="31"/>
        <v>0.20239218676211426</v>
      </c>
      <c r="M71" s="81">
        <f t="shared" si="31"/>
        <v>0.19318355752894462</v>
      </c>
      <c r="N71" s="82">
        <f t="shared" si="31"/>
        <v>0.21823828128430486</v>
      </c>
    </row>
    <row r="72" spans="1:14" x14ac:dyDescent="0.15">
      <c r="A72" s="58" t="s">
        <v>21</v>
      </c>
      <c r="B72" s="81">
        <f t="shared" ref="B72:N72" si="32">B56/B57</f>
        <v>4.1254503753796919E-3</v>
      </c>
      <c r="C72" s="81">
        <f t="shared" si="32"/>
        <v>8.1593972405836906E-3</v>
      </c>
      <c r="D72" s="81">
        <f t="shared" si="32"/>
        <v>1.4748004945906116E-2</v>
      </c>
      <c r="E72" s="81">
        <f t="shared" si="32"/>
        <v>1.5930104089972922E-2</v>
      </c>
      <c r="F72" s="81">
        <f t="shared" si="32"/>
        <v>1.3376791879844209E-2</v>
      </c>
      <c r="G72" s="81">
        <f t="shared" si="32"/>
        <v>1.6012930902983859E-2</v>
      </c>
      <c r="H72" s="81">
        <f t="shared" si="32"/>
        <v>1.3673793190130779E-2</v>
      </c>
      <c r="I72" s="81">
        <f t="shared" si="32"/>
        <v>1.1638552152881221E-2</v>
      </c>
      <c r="J72" s="81">
        <f t="shared" si="32"/>
        <v>1.2659629266940598E-2</v>
      </c>
      <c r="K72" s="81">
        <f t="shared" si="32"/>
        <v>9.8657890733224833E-3</v>
      </c>
      <c r="L72" s="81">
        <f t="shared" si="32"/>
        <v>9.343567400684552E-3</v>
      </c>
      <c r="M72" s="81">
        <f t="shared" si="32"/>
        <v>9.9535241703689881E-3</v>
      </c>
      <c r="N72" s="82">
        <f t="shared" si="32"/>
        <v>1.1718355250918078E-2</v>
      </c>
    </row>
    <row r="73" spans="1:14" x14ac:dyDescent="0.15">
      <c r="A73" s="58" t="s">
        <v>17</v>
      </c>
      <c r="B73" s="81">
        <f t="shared" ref="B73:M73" si="33">SUM(B67:B72)</f>
        <v>1</v>
      </c>
      <c r="C73" s="81">
        <f t="shared" si="33"/>
        <v>1</v>
      </c>
      <c r="D73" s="81">
        <f t="shared" si="33"/>
        <v>22.859631736663399</v>
      </c>
      <c r="E73" s="81">
        <f t="shared" si="33"/>
        <v>1</v>
      </c>
      <c r="F73" s="81">
        <f t="shared" si="33"/>
        <v>1.0000000000000002</v>
      </c>
      <c r="G73" s="81">
        <f t="shared" si="33"/>
        <v>1</v>
      </c>
      <c r="H73" s="81">
        <f t="shared" si="33"/>
        <v>1</v>
      </c>
      <c r="I73" s="81">
        <f t="shared" si="33"/>
        <v>1</v>
      </c>
      <c r="J73" s="81">
        <f t="shared" si="33"/>
        <v>1</v>
      </c>
      <c r="K73" s="81">
        <f t="shared" si="33"/>
        <v>1.0000000000000002</v>
      </c>
      <c r="L73" s="81">
        <f t="shared" si="33"/>
        <v>0.99999999999999989</v>
      </c>
      <c r="M73" s="81">
        <f t="shared" si="33"/>
        <v>1</v>
      </c>
      <c r="N73" s="82">
        <f>SUM(N67:N72)</f>
        <v>1</v>
      </c>
    </row>
  </sheetData>
  <pageMargins left="0" right="0" top="0.75" bottom="0.75" header="0.3" footer="0.3"/>
  <pageSetup orientation="landscape" r:id="rId1"/>
  <headerFooter>
    <oddHeader>&amp;CWireless Device Procurement Distribution - Nov 2014 - Oct 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Layout" zoomScaleNormal="100" workbookViewId="0">
      <selection activeCell="J14" sqref="J14"/>
    </sheetView>
  </sheetViews>
  <sheetFormatPr defaultColWidth="9.109375" defaultRowHeight="10.199999999999999" x14ac:dyDescent="0.2"/>
  <cols>
    <col min="1" max="1" width="9.6640625" style="1" customWidth="1"/>
    <col min="2" max="16384" width="9.109375" style="1"/>
  </cols>
  <sheetData>
    <row r="1" spans="1:14" x14ac:dyDescent="0.2">
      <c r="A1" s="35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x14ac:dyDescent="0.2">
      <c r="A2" s="31" t="s">
        <v>5</v>
      </c>
      <c r="B2" s="40" t="s">
        <v>22</v>
      </c>
      <c r="C2" s="40" t="s">
        <v>23</v>
      </c>
      <c r="D2" s="40" t="s">
        <v>24</v>
      </c>
      <c r="E2" s="40" t="s">
        <v>25</v>
      </c>
      <c r="F2" s="40" t="s">
        <v>26</v>
      </c>
      <c r="G2" s="40" t="s">
        <v>27</v>
      </c>
      <c r="H2" s="40" t="s">
        <v>28</v>
      </c>
      <c r="I2" s="40" t="s">
        <v>29</v>
      </c>
      <c r="J2" s="40" t="s">
        <v>30</v>
      </c>
      <c r="K2" s="40" t="s">
        <v>31</v>
      </c>
      <c r="L2" s="40" t="s">
        <v>32</v>
      </c>
      <c r="M2" s="40" t="s">
        <v>33</v>
      </c>
      <c r="N2" s="40" t="s">
        <v>0</v>
      </c>
    </row>
    <row r="3" spans="1:14" x14ac:dyDescent="0.2">
      <c r="A3" s="32" t="s">
        <v>9</v>
      </c>
      <c r="B3" s="41">
        <v>107126.64</v>
      </c>
      <c r="C3" s="41">
        <v>128344.96000000001</v>
      </c>
      <c r="D3" s="41">
        <v>114242.54</v>
      </c>
      <c r="E3" s="41">
        <v>108291.06</v>
      </c>
      <c r="F3" s="41">
        <v>130285.66</v>
      </c>
      <c r="G3" s="41">
        <v>132226.35999999999</v>
      </c>
      <c r="H3" s="41">
        <v>131838.22</v>
      </c>
      <c r="I3" s="41">
        <v>135460.85999999999</v>
      </c>
      <c r="J3" s="41">
        <v>131191.32</v>
      </c>
      <c r="K3" s="41">
        <v>138954.12</v>
      </c>
      <c r="L3" s="41">
        <v>123816.66</v>
      </c>
      <c r="M3" s="41">
        <v>138436.6</v>
      </c>
      <c r="N3" s="41">
        <f t="shared" ref="N3:N8" si="0">SUM(B3:M3)</f>
        <v>1520214.9999999998</v>
      </c>
    </row>
    <row r="4" spans="1:14" x14ac:dyDescent="0.2">
      <c r="A4" s="32" t="s">
        <v>10</v>
      </c>
      <c r="B4" s="41">
        <v>38545.360000000001</v>
      </c>
      <c r="C4" s="41">
        <v>40610.29</v>
      </c>
      <c r="D4" s="41">
        <v>37365.4</v>
      </c>
      <c r="E4" s="41">
        <v>37168.74</v>
      </c>
      <c r="F4" s="41">
        <v>44445.16</v>
      </c>
      <c r="G4" s="41">
        <v>45920.11</v>
      </c>
      <c r="H4" s="41">
        <v>46805.08</v>
      </c>
      <c r="I4" s="41">
        <v>47591.72</v>
      </c>
      <c r="J4" s="41">
        <v>44543.49</v>
      </c>
      <c r="K4" s="41">
        <v>45625.120000000003</v>
      </c>
      <c r="L4" s="41">
        <v>44346.83</v>
      </c>
      <c r="M4" s="41">
        <v>48968.34</v>
      </c>
      <c r="N4" s="41">
        <f t="shared" si="0"/>
        <v>521935.64</v>
      </c>
    </row>
    <row r="5" spans="1:14" x14ac:dyDescent="0.2">
      <c r="A5" s="32" t="s">
        <v>1</v>
      </c>
      <c r="B5" s="41">
        <v>217557</v>
      </c>
      <c r="C5" s="41">
        <v>251298</v>
      </c>
      <c r="D5" s="41">
        <v>259060.5</v>
      </c>
      <c r="E5" s="41">
        <v>225319.5</v>
      </c>
      <c r="F5" s="41">
        <v>271377</v>
      </c>
      <c r="G5" s="41">
        <v>275620.5</v>
      </c>
      <c r="H5" s="41">
        <v>241569</v>
      </c>
      <c r="I5" s="41">
        <v>263718</v>
      </c>
      <c r="J5" s="41">
        <v>257611.5</v>
      </c>
      <c r="K5" s="41">
        <v>266512.5</v>
      </c>
      <c r="L5" s="41">
        <v>270652.5</v>
      </c>
      <c r="M5" s="41">
        <v>254092.5</v>
      </c>
      <c r="N5" s="41">
        <f t="shared" si="0"/>
        <v>3054388.5</v>
      </c>
    </row>
    <row r="6" spans="1:14" x14ac:dyDescent="0.2">
      <c r="A6" s="32" t="s">
        <v>59</v>
      </c>
      <c r="B6" s="41">
        <v>28148.12</v>
      </c>
      <c r="C6" s="41">
        <v>34668.92</v>
      </c>
      <c r="D6" s="41">
        <v>32277.96</v>
      </c>
      <c r="E6" s="41">
        <v>33147.4</v>
      </c>
      <c r="F6" s="41">
        <v>34342.879999999997</v>
      </c>
      <c r="G6" s="41">
        <v>32060.6</v>
      </c>
      <c r="H6" s="41">
        <v>30430.400000000001</v>
      </c>
      <c r="I6" s="41">
        <v>27170</v>
      </c>
      <c r="J6" s="41">
        <v>30756.44</v>
      </c>
      <c r="K6" s="41">
        <v>29017.56</v>
      </c>
      <c r="L6" s="41">
        <v>28691.52</v>
      </c>
      <c r="M6" s="41">
        <v>24670.36</v>
      </c>
      <c r="N6" s="41">
        <f t="shared" si="0"/>
        <v>365382.16</v>
      </c>
    </row>
    <row r="7" spans="1:14" x14ac:dyDescent="0.2">
      <c r="A7" s="32" t="s">
        <v>2</v>
      </c>
      <c r="B7" s="41">
        <v>142980.88</v>
      </c>
      <c r="C7" s="41">
        <v>146311.09</v>
      </c>
      <c r="D7" s="41">
        <v>157927.67999999999</v>
      </c>
      <c r="E7" s="41">
        <v>130221.97</v>
      </c>
      <c r="F7" s="41">
        <v>159872.75</v>
      </c>
      <c r="G7" s="41">
        <v>175152.61</v>
      </c>
      <c r="H7" s="41">
        <v>151025.10999999999</v>
      </c>
      <c r="I7" s="41">
        <v>154878.70000000001</v>
      </c>
      <c r="J7" s="41">
        <v>141707.25</v>
      </c>
      <c r="K7" s="41">
        <v>143565</v>
      </c>
      <c r="L7" s="41">
        <v>143811.54</v>
      </c>
      <c r="M7" s="41">
        <v>145490.4</v>
      </c>
      <c r="N7" s="41">
        <f t="shared" si="0"/>
        <v>1792944.9799999997</v>
      </c>
    </row>
    <row r="8" spans="1:14" x14ac:dyDescent="0.2">
      <c r="A8" s="32" t="s">
        <v>21</v>
      </c>
      <c r="B8" s="41">
        <v>8427.56</v>
      </c>
      <c r="C8" s="41">
        <v>19069.14</v>
      </c>
      <c r="D8" s="41">
        <v>25425.52</v>
      </c>
      <c r="E8" s="41">
        <v>26068.3</v>
      </c>
      <c r="F8" s="41">
        <v>34852.959999999999</v>
      </c>
      <c r="G8" s="41">
        <v>34852.959999999999</v>
      </c>
      <c r="H8" s="41">
        <v>27425.279999999999</v>
      </c>
      <c r="I8" s="41">
        <v>23568.6</v>
      </c>
      <c r="J8" s="41">
        <v>24925.58</v>
      </c>
      <c r="K8" s="41">
        <v>21640.26</v>
      </c>
      <c r="L8" s="41">
        <v>19640.5</v>
      </c>
      <c r="M8" s="41">
        <v>22211.62</v>
      </c>
      <c r="N8" s="41">
        <f t="shared" si="0"/>
        <v>288108.28000000003</v>
      </c>
    </row>
    <row r="9" spans="1:14" x14ac:dyDescent="0.2">
      <c r="A9" s="33" t="s">
        <v>6</v>
      </c>
      <c r="B9" s="41">
        <f t="shared" ref="B9:N9" si="1">SUM(B3:B8)</f>
        <v>542785.56000000006</v>
      </c>
      <c r="C9" s="41">
        <f t="shared" si="1"/>
        <v>620302.4</v>
      </c>
      <c r="D9" s="41">
        <f t="shared" si="1"/>
        <v>626299.60000000009</v>
      </c>
      <c r="E9" s="41">
        <f t="shared" si="1"/>
        <v>560216.97000000009</v>
      </c>
      <c r="F9" s="41">
        <f t="shared" si="1"/>
        <v>675176.40999999992</v>
      </c>
      <c r="G9" s="41">
        <f t="shared" si="1"/>
        <v>695833.1399999999</v>
      </c>
      <c r="H9" s="41">
        <f t="shared" si="1"/>
        <v>629093.09000000008</v>
      </c>
      <c r="I9" s="41">
        <f t="shared" si="1"/>
        <v>652387.88</v>
      </c>
      <c r="J9" s="41">
        <f t="shared" si="1"/>
        <v>630735.57999999996</v>
      </c>
      <c r="K9" s="41">
        <f t="shared" si="1"/>
        <v>645314.56000000006</v>
      </c>
      <c r="L9" s="41">
        <f t="shared" si="1"/>
        <v>630959.55000000005</v>
      </c>
      <c r="M9" s="41">
        <f t="shared" si="1"/>
        <v>633869.81999999995</v>
      </c>
      <c r="N9" s="41">
        <f t="shared" si="1"/>
        <v>7542974.5599999996</v>
      </c>
    </row>
    <row r="10" spans="1:14" x14ac:dyDescent="0.2">
      <c r="A10" s="44" t="s">
        <v>7</v>
      </c>
      <c r="B10" s="40" t="s">
        <v>22</v>
      </c>
      <c r="C10" s="40" t="s">
        <v>23</v>
      </c>
      <c r="D10" s="40" t="s">
        <v>24</v>
      </c>
      <c r="E10" s="40" t="s">
        <v>25</v>
      </c>
      <c r="F10" s="40" t="s">
        <v>26</v>
      </c>
      <c r="G10" s="40" t="s">
        <v>27</v>
      </c>
      <c r="H10" s="40" t="s">
        <v>28</v>
      </c>
      <c r="I10" s="40" t="s">
        <v>29</v>
      </c>
      <c r="J10" s="40" t="s">
        <v>30</v>
      </c>
      <c r="K10" s="40" t="s">
        <v>31</v>
      </c>
      <c r="L10" s="40" t="s">
        <v>32</v>
      </c>
      <c r="M10" s="40" t="s">
        <v>33</v>
      </c>
      <c r="N10" s="40" t="s">
        <v>0</v>
      </c>
    </row>
    <row r="11" spans="1:14" x14ac:dyDescent="0.2">
      <c r="A11" s="32" t="s">
        <v>9</v>
      </c>
      <c r="B11" s="62">
        <f t="shared" ref="B11:N11" si="2">B3/B9</f>
        <v>0.19736457248420533</v>
      </c>
      <c r="C11" s="63">
        <f t="shared" si="2"/>
        <v>0.20690708273899955</v>
      </c>
      <c r="D11" s="63">
        <f t="shared" si="2"/>
        <v>0.18240877049897522</v>
      </c>
      <c r="E11" s="63">
        <f t="shared" si="2"/>
        <v>0.1933019986881154</v>
      </c>
      <c r="F11" s="63">
        <f t="shared" si="2"/>
        <v>0.19296536145272022</v>
      </c>
      <c r="G11" s="63">
        <f t="shared" si="2"/>
        <v>0.19002595938445818</v>
      </c>
      <c r="H11" s="63">
        <f t="shared" si="2"/>
        <v>0.20956869833048075</v>
      </c>
      <c r="I11" s="63">
        <f t="shared" si="2"/>
        <v>0.20763852939757246</v>
      </c>
      <c r="J11" s="63">
        <f t="shared" si="2"/>
        <v>0.20799733542858009</v>
      </c>
      <c r="K11" s="63">
        <f t="shared" si="2"/>
        <v>0.21532773102159664</v>
      </c>
      <c r="L11" s="63">
        <f t="shared" si="2"/>
        <v>0.19623549560348202</v>
      </c>
      <c r="M11" s="63">
        <f t="shared" si="2"/>
        <v>0.2183991028315562</v>
      </c>
      <c r="N11" s="63">
        <f t="shared" si="2"/>
        <v>0.20154051798896691</v>
      </c>
    </row>
    <row r="12" spans="1:14" x14ac:dyDescent="0.2">
      <c r="A12" s="32" t="s">
        <v>10</v>
      </c>
      <c r="B12" s="62">
        <f t="shared" ref="B12:N12" si="3">B4/B9</f>
        <v>7.1013974653268225E-2</v>
      </c>
      <c r="C12" s="63">
        <f t="shared" si="3"/>
        <v>6.54685359914777E-2</v>
      </c>
      <c r="D12" s="63">
        <f t="shared" si="3"/>
        <v>5.9660584167705033E-2</v>
      </c>
      <c r="E12" s="63">
        <f t="shared" si="3"/>
        <v>6.6347044074726969E-2</v>
      </c>
      <c r="F12" s="63">
        <f t="shared" si="3"/>
        <v>6.5827477592115533E-2</v>
      </c>
      <c r="G12" s="63">
        <f t="shared" si="3"/>
        <v>6.5992990790866915E-2</v>
      </c>
      <c r="H12" s="63">
        <f t="shared" si="3"/>
        <v>7.4400880798102545E-2</v>
      </c>
      <c r="I12" s="63">
        <f t="shared" si="3"/>
        <v>7.2950037023986405E-2</v>
      </c>
      <c r="J12" s="63">
        <f t="shared" si="3"/>
        <v>7.0621495619448013E-2</v>
      </c>
      <c r="K12" s="63">
        <f t="shared" si="3"/>
        <v>7.0702139434138903E-2</v>
      </c>
      <c r="L12" s="63">
        <f t="shared" si="3"/>
        <v>7.0284743292973378E-2</v>
      </c>
      <c r="M12" s="63">
        <f t="shared" si="3"/>
        <v>7.725299178938666E-2</v>
      </c>
      <c r="N12" s="63">
        <f t="shared" si="3"/>
        <v>6.919493574428813E-2</v>
      </c>
    </row>
    <row r="13" spans="1:14" x14ac:dyDescent="0.2">
      <c r="A13" s="32" t="s">
        <v>1</v>
      </c>
      <c r="B13" s="62">
        <f t="shared" ref="B13:N13" si="4">B5/B9</f>
        <v>0.40081574756705018</v>
      </c>
      <c r="C13" s="63">
        <f t="shared" si="4"/>
        <v>0.40512175996739652</v>
      </c>
      <c r="D13" s="63">
        <f t="shared" si="4"/>
        <v>0.41363670039067557</v>
      </c>
      <c r="E13" s="63">
        <f t="shared" si="4"/>
        <v>0.40220041888413333</v>
      </c>
      <c r="F13" s="63">
        <f t="shared" si="4"/>
        <v>0.40193495504382332</v>
      </c>
      <c r="G13" s="63">
        <f t="shared" si="4"/>
        <v>0.39610142741979787</v>
      </c>
      <c r="H13" s="63">
        <f t="shared" si="4"/>
        <v>0.38399563409606036</v>
      </c>
      <c r="I13" s="63">
        <f t="shared" si="4"/>
        <v>0.40423497751061838</v>
      </c>
      <c r="J13" s="63">
        <f t="shared" si="4"/>
        <v>0.40843026486630107</v>
      </c>
      <c r="K13" s="63">
        <f t="shared" si="4"/>
        <v>0.41299626030443198</v>
      </c>
      <c r="L13" s="63">
        <f t="shared" si="4"/>
        <v>0.42895380535883793</v>
      </c>
      <c r="M13" s="63">
        <f t="shared" si="4"/>
        <v>0.40085912277697655</v>
      </c>
      <c r="N13" s="63">
        <f t="shared" si="4"/>
        <v>0.4049315658834729</v>
      </c>
    </row>
    <row r="14" spans="1:14" x14ac:dyDescent="0.2">
      <c r="A14" s="32" t="s">
        <v>59</v>
      </c>
      <c r="B14" s="62">
        <f t="shared" ref="B14:N14" si="5">B6/B9</f>
        <v>5.1858638243802942E-2</v>
      </c>
      <c r="C14" s="63">
        <f t="shared" si="5"/>
        <v>5.5890352834359495E-2</v>
      </c>
      <c r="D14" s="63">
        <f t="shared" si="5"/>
        <v>5.1537570836704981E-2</v>
      </c>
      <c r="E14" s="63">
        <f t="shared" si="5"/>
        <v>5.9168860950427823E-2</v>
      </c>
      <c r="F14" s="63">
        <f t="shared" si="5"/>
        <v>5.0865047254835226E-2</v>
      </c>
      <c r="G14" s="63">
        <f t="shared" si="5"/>
        <v>4.6075126574166909E-2</v>
      </c>
      <c r="H14" s="63">
        <f t="shared" si="5"/>
        <v>4.8371855427628362E-2</v>
      </c>
      <c r="I14" s="63">
        <f t="shared" si="5"/>
        <v>4.1647003006861499E-2</v>
      </c>
      <c r="J14" s="63">
        <f t="shared" si="5"/>
        <v>4.8762811192607843E-2</v>
      </c>
      <c r="K14" s="63">
        <f t="shared" si="5"/>
        <v>4.4966535390120438E-2</v>
      </c>
      <c r="L14" s="63">
        <f t="shared" si="5"/>
        <v>4.5472835778458377E-2</v>
      </c>
      <c r="M14" s="63">
        <f t="shared" si="5"/>
        <v>3.8920231286607085E-2</v>
      </c>
      <c r="N14" s="63">
        <f t="shared" si="5"/>
        <v>4.8440062616358602E-2</v>
      </c>
    </row>
    <row r="15" spans="1:14" x14ac:dyDescent="0.2">
      <c r="A15" s="32" t="s">
        <v>2</v>
      </c>
      <c r="B15" s="62">
        <f t="shared" ref="B15:N15" si="6">B7/B9</f>
        <v>0.26342056704677258</v>
      </c>
      <c r="C15" s="63">
        <f t="shared" si="6"/>
        <v>0.23587058505657885</v>
      </c>
      <c r="D15" s="63">
        <f t="shared" si="6"/>
        <v>0.25215995667249341</v>
      </c>
      <c r="E15" s="63">
        <f t="shared" si="6"/>
        <v>0.23244917054190625</v>
      </c>
      <c r="F15" s="63">
        <f t="shared" si="6"/>
        <v>0.23678663477001519</v>
      </c>
      <c r="G15" s="63">
        <f t="shared" si="6"/>
        <v>0.25171639568647164</v>
      </c>
      <c r="H15" s="63">
        <f t="shared" si="6"/>
        <v>0.24006798421518183</v>
      </c>
      <c r="I15" s="63">
        <f t="shared" si="6"/>
        <v>0.23740278559436145</v>
      </c>
      <c r="J15" s="63">
        <f t="shared" si="6"/>
        <v>0.22466982122682855</v>
      </c>
      <c r="K15" s="63">
        <f t="shared" si="6"/>
        <v>0.22247289755867275</v>
      </c>
      <c r="L15" s="63">
        <f t="shared" si="6"/>
        <v>0.22792513402800543</v>
      </c>
      <c r="M15" s="63">
        <f t="shared" si="6"/>
        <v>0.22952725529667906</v>
      </c>
      <c r="N15" s="63">
        <f t="shared" si="6"/>
        <v>0.2376973388599099</v>
      </c>
    </row>
    <row r="16" spans="1:14" x14ac:dyDescent="0.2">
      <c r="A16" s="32" t="s">
        <v>21</v>
      </c>
      <c r="B16" s="62">
        <f t="shared" ref="B16:N16" si="7">B8/B9</f>
        <v>1.5526500004900644E-2</v>
      </c>
      <c r="C16" s="63">
        <f t="shared" si="7"/>
        <v>3.0741683411187833E-2</v>
      </c>
      <c r="D16" s="63">
        <f t="shared" si="7"/>
        <v>4.0596417433445588E-2</v>
      </c>
      <c r="E16" s="63">
        <f t="shared" si="7"/>
        <v>4.6532506860690055E-2</v>
      </c>
      <c r="F16" s="63">
        <f t="shared" si="7"/>
        <v>5.1620523886490646E-2</v>
      </c>
      <c r="G16" s="63">
        <f t="shared" si="7"/>
        <v>5.0088100144238611E-2</v>
      </c>
      <c r="H16" s="63">
        <f t="shared" si="7"/>
        <v>4.359494713254599E-2</v>
      </c>
      <c r="I16" s="63">
        <f t="shared" si="7"/>
        <v>3.6126667466599774E-2</v>
      </c>
      <c r="J16" s="63">
        <f t="shared" si="7"/>
        <v>3.9518271666234533E-2</v>
      </c>
      <c r="K16" s="63">
        <f t="shared" si="7"/>
        <v>3.3534436291039207E-2</v>
      </c>
      <c r="L16" s="63">
        <f t="shared" si="7"/>
        <v>3.1127985938242789E-2</v>
      </c>
      <c r="M16" s="63">
        <f t="shared" si="7"/>
        <v>3.5041296018794521E-2</v>
      </c>
      <c r="N16" s="63">
        <f t="shared" si="7"/>
        <v>3.8195578907003508E-2</v>
      </c>
    </row>
    <row r="17" spans="1:14" ht="10.8" thickBot="1" x14ac:dyDescent="0.25">
      <c r="A17" s="45" t="s">
        <v>17</v>
      </c>
      <c r="B17" s="62">
        <f t="shared" ref="B17:N17" si="8">SUM(B11:B16)</f>
        <v>0.99999999999999989</v>
      </c>
      <c r="C17" s="64">
        <f t="shared" si="8"/>
        <v>1</v>
      </c>
      <c r="D17" s="64">
        <f t="shared" si="8"/>
        <v>0.99999999999999967</v>
      </c>
      <c r="E17" s="64">
        <f t="shared" si="8"/>
        <v>0.99999999999999989</v>
      </c>
      <c r="F17" s="64">
        <f t="shared" si="8"/>
        <v>1.0000000000000002</v>
      </c>
      <c r="G17" s="64">
        <f t="shared" si="8"/>
        <v>1.0000000000000002</v>
      </c>
      <c r="H17" s="64">
        <f t="shared" si="8"/>
        <v>0.99999999999999978</v>
      </c>
      <c r="I17" s="64">
        <f t="shared" si="8"/>
        <v>1</v>
      </c>
      <c r="J17" s="64">
        <f t="shared" si="8"/>
        <v>1</v>
      </c>
      <c r="K17" s="64">
        <f t="shared" si="8"/>
        <v>0.99999999999999989</v>
      </c>
      <c r="L17" s="64">
        <f t="shared" si="8"/>
        <v>1</v>
      </c>
      <c r="M17" s="64">
        <f t="shared" si="8"/>
        <v>1</v>
      </c>
      <c r="N17" s="64">
        <f t="shared" si="8"/>
        <v>0.99999999999999989</v>
      </c>
    </row>
    <row r="18" spans="1:14" x14ac:dyDescent="0.2">
      <c r="A18" s="34" t="s">
        <v>51</v>
      </c>
      <c r="B18" s="40" t="s">
        <v>22</v>
      </c>
      <c r="C18" s="40" t="s">
        <v>23</v>
      </c>
      <c r="D18" s="40" t="s">
        <v>24</v>
      </c>
      <c r="E18" s="40" t="s">
        <v>25</v>
      </c>
      <c r="F18" s="40" t="s">
        <v>26</v>
      </c>
      <c r="G18" s="40" t="s">
        <v>27</v>
      </c>
      <c r="H18" s="40" t="s">
        <v>28</v>
      </c>
      <c r="I18" s="40" t="s">
        <v>29</v>
      </c>
      <c r="J18" s="40" t="s">
        <v>30</v>
      </c>
      <c r="K18" s="40" t="s">
        <v>31</v>
      </c>
      <c r="L18" s="40" t="s">
        <v>32</v>
      </c>
      <c r="M18" s="40" t="s">
        <v>33</v>
      </c>
      <c r="N18" s="40" t="s">
        <v>0</v>
      </c>
    </row>
    <row r="19" spans="1:14" x14ac:dyDescent="0.2">
      <c r="A19" s="32" t="s">
        <v>9</v>
      </c>
      <c r="B19" s="42">
        <v>827</v>
      </c>
      <c r="C19" s="42">
        <v>991</v>
      </c>
      <c r="D19" s="42">
        <v>881</v>
      </c>
      <c r="E19" s="42">
        <v>835</v>
      </c>
      <c r="F19" s="42">
        <v>1001</v>
      </c>
      <c r="G19" s="42">
        <v>1014</v>
      </c>
      <c r="H19" s="42">
        <v>1016</v>
      </c>
      <c r="I19" s="42">
        <v>1036</v>
      </c>
      <c r="J19" s="42">
        <v>1011</v>
      </c>
      <c r="K19" s="42">
        <v>1072</v>
      </c>
      <c r="L19" s="42">
        <v>955</v>
      </c>
      <c r="M19" s="42">
        <v>1069</v>
      </c>
      <c r="N19" s="42">
        <f t="shared" ref="N19:N24" si="9">SUM(B19:M19)</f>
        <v>11708</v>
      </c>
    </row>
    <row r="20" spans="1:14" x14ac:dyDescent="0.2">
      <c r="A20" s="32" t="s">
        <v>10</v>
      </c>
      <c r="B20" s="42">
        <v>392</v>
      </c>
      <c r="C20" s="42">
        <v>413</v>
      </c>
      <c r="D20" s="42">
        <v>377</v>
      </c>
      <c r="E20" s="42">
        <v>378</v>
      </c>
      <c r="F20" s="42">
        <v>446</v>
      </c>
      <c r="G20" s="42">
        <v>463</v>
      </c>
      <c r="H20" s="42">
        <v>471</v>
      </c>
      <c r="I20" s="42">
        <v>482</v>
      </c>
      <c r="J20" s="42">
        <v>452</v>
      </c>
      <c r="K20" s="42">
        <v>459</v>
      </c>
      <c r="L20" s="42">
        <v>448</v>
      </c>
      <c r="M20" s="42">
        <v>496</v>
      </c>
      <c r="N20" s="42">
        <f t="shared" si="9"/>
        <v>5277</v>
      </c>
    </row>
    <row r="21" spans="1:14" x14ac:dyDescent="0.2">
      <c r="A21" s="32" t="s">
        <v>1</v>
      </c>
      <c r="B21" s="42">
        <v>2081</v>
      </c>
      <c r="C21" s="42">
        <v>2418</v>
      </c>
      <c r="D21" s="42">
        <v>2494</v>
      </c>
      <c r="E21" s="42">
        <v>2165</v>
      </c>
      <c r="F21" s="42">
        <v>2615</v>
      </c>
      <c r="G21" s="42">
        <v>2649</v>
      </c>
      <c r="H21" s="42">
        <v>2329</v>
      </c>
      <c r="I21" s="42">
        <v>2537</v>
      </c>
      <c r="J21" s="42">
        <v>2485</v>
      </c>
      <c r="K21" s="42">
        <v>2566</v>
      </c>
      <c r="L21" s="42">
        <v>2608</v>
      </c>
      <c r="M21" s="42">
        <v>2449</v>
      </c>
      <c r="N21" s="42">
        <f t="shared" si="9"/>
        <v>29396</v>
      </c>
    </row>
    <row r="22" spans="1:14" x14ac:dyDescent="0.2">
      <c r="A22" s="32" t="s">
        <v>59</v>
      </c>
      <c r="B22" s="42">
        <v>259</v>
      </c>
      <c r="C22" s="42">
        <v>316</v>
      </c>
      <c r="D22" s="42">
        <v>294</v>
      </c>
      <c r="E22" s="42">
        <v>302</v>
      </c>
      <c r="F22" s="42">
        <v>316</v>
      </c>
      <c r="G22" s="42">
        <v>294</v>
      </c>
      <c r="H22" s="42">
        <v>280</v>
      </c>
      <c r="I22" s="42">
        <v>248</v>
      </c>
      <c r="J22" s="42">
        <v>281</v>
      </c>
      <c r="K22" s="42">
        <v>267</v>
      </c>
      <c r="L22" s="42">
        <v>262</v>
      </c>
      <c r="M22" s="42">
        <v>227</v>
      </c>
      <c r="N22" s="42">
        <f t="shared" si="9"/>
        <v>3346</v>
      </c>
    </row>
    <row r="23" spans="1:14" x14ac:dyDescent="0.2">
      <c r="A23" s="32" t="s">
        <v>2</v>
      </c>
      <c r="B23" s="42">
        <v>1234</v>
      </c>
      <c r="C23" s="42">
        <v>1248</v>
      </c>
      <c r="D23" s="42">
        <v>1346</v>
      </c>
      <c r="E23" s="42">
        <v>1110</v>
      </c>
      <c r="F23" s="42">
        <v>1359</v>
      </c>
      <c r="G23" s="42">
        <v>1491</v>
      </c>
      <c r="H23" s="42">
        <v>1278</v>
      </c>
      <c r="I23" s="42">
        <v>1317</v>
      </c>
      <c r="J23" s="42">
        <v>1202</v>
      </c>
      <c r="K23" s="42">
        <v>1229</v>
      </c>
      <c r="L23" s="42">
        <v>1222</v>
      </c>
      <c r="M23" s="42">
        <v>1234</v>
      </c>
      <c r="N23" s="42">
        <f t="shared" si="9"/>
        <v>15270</v>
      </c>
    </row>
    <row r="24" spans="1:14" x14ac:dyDescent="0.2">
      <c r="A24" s="32" t="s">
        <v>21</v>
      </c>
      <c r="B24" s="42">
        <v>118</v>
      </c>
      <c r="C24" s="42">
        <v>267</v>
      </c>
      <c r="D24" s="42">
        <v>356</v>
      </c>
      <c r="E24" s="42">
        <v>365</v>
      </c>
      <c r="F24" s="42">
        <v>484</v>
      </c>
      <c r="G24" s="42">
        <v>487</v>
      </c>
      <c r="H24" s="42">
        <v>383</v>
      </c>
      <c r="I24" s="42">
        <v>329</v>
      </c>
      <c r="J24" s="42">
        <v>346</v>
      </c>
      <c r="K24" s="42">
        <v>299</v>
      </c>
      <c r="L24" s="42">
        <v>274</v>
      </c>
      <c r="M24" s="42">
        <v>307</v>
      </c>
      <c r="N24" s="42">
        <f t="shared" si="9"/>
        <v>4015</v>
      </c>
    </row>
    <row r="25" spans="1:14" x14ac:dyDescent="0.2">
      <c r="A25" s="33" t="s">
        <v>12</v>
      </c>
      <c r="B25" s="42">
        <f t="shared" ref="B25:N25" si="10">SUM(B19:B24)</f>
        <v>4911</v>
      </c>
      <c r="C25" s="42">
        <f t="shared" si="10"/>
        <v>5653</v>
      </c>
      <c r="D25" s="42">
        <f t="shared" si="10"/>
        <v>5748</v>
      </c>
      <c r="E25" s="42">
        <f t="shared" si="10"/>
        <v>5155</v>
      </c>
      <c r="F25" s="42">
        <f t="shared" si="10"/>
        <v>6221</v>
      </c>
      <c r="G25" s="42">
        <f t="shared" si="10"/>
        <v>6398</v>
      </c>
      <c r="H25" s="42">
        <f t="shared" si="10"/>
        <v>5757</v>
      </c>
      <c r="I25" s="42">
        <f t="shared" si="10"/>
        <v>5949</v>
      </c>
      <c r="J25" s="42">
        <f t="shared" si="10"/>
        <v>5777</v>
      </c>
      <c r="K25" s="42">
        <f t="shared" si="10"/>
        <v>5892</v>
      </c>
      <c r="L25" s="42">
        <f t="shared" si="10"/>
        <v>5769</v>
      </c>
      <c r="M25" s="42">
        <f t="shared" si="10"/>
        <v>5782</v>
      </c>
      <c r="N25" s="42">
        <f t="shared" si="10"/>
        <v>69012</v>
      </c>
    </row>
    <row r="26" spans="1:14" x14ac:dyDescent="0.2">
      <c r="A26" s="44" t="s">
        <v>52</v>
      </c>
      <c r="B26" s="40" t="s">
        <v>22</v>
      </c>
      <c r="C26" s="40" t="s">
        <v>23</v>
      </c>
      <c r="D26" s="40" t="s">
        <v>24</v>
      </c>
      <c r="E26" s="40" t="s">
        <v>25</v>
      </c>
      <c r="F26" s="40" t="s">
        <v>26</v>
      </c>
      <c r="G26" s="40" t="s">
        <v>27</v>
      </c>
      <c r="H26" s="40" t="s">
        <v>28</v>
      </c>
      <c r="I26" s="40" t="s">
        <v>29</v>
      </c>
      <c r="J26" s="40" t="s">
        <v>30</v>
      </c>
      <c r="K26" s="40" t="s">
        <v>31</v>
      </c>
      <c r="L26" s="40" t="s">
        <v>32</v>
      </c>
      <c r="M26" s="40" t="s">
        <v>33</v>
      </c>
      <c r="N26" s="40" t="s">
        <v>0</v>
      </c>
    </row>
    <row r="27" spans="1:14" x14ac:dyDescent="0.2">
      <c r="A27" s="32" t="s">
        <v>9</v>
      </c>
      <c r="B27" s="63">
        <f t="shared" ref="B27:N27" si="11">B19/B25</f>
        <v>0.16839747505599675</v>
      </c>
      <c r="C27" s="63">
        <f t="shared" si="11"/>
        <v>0.17530514770918096</v>
      </c>
      <c r="D27" s="63">
        <f t="shared" si="11"/>
        <v>0.15327070285316632</v>
      </c>
      <c r="E27" s="63">
        <f t="shared" si="11"/>
        <v>0.16197866149369544</v>
      </c>
      <c r="F27" s="63">
        <f t="shared" si="11"/>
        <v>0.16090660665487863</v>
      </c>
      <c r="G27" s="63">
        <f t="shared" si="11"/>
        <v>0.15848702719599875</v>
      </c>
      <c r="H27" s="63">
        <f t="shared" si="11"/>
        <v>0.17648080597533439</v>
      </c>
      <c r="I27" s="63">
        <f t="shared" si="11"/>
        <v>0.17414691544797445</v>
      </c>
      <c r="J27" s="63">
        <f t="shared" si="11"/>
        <v>0.17500432750562575</v>
      </c>
      <c r="K27" s="63">
        <f t="shared" si="11"/>
        <v>0.18194161575016973</v>
      </c>
      <c r="L27" s="63">
        <f t="shared" si="11"/>
        <v>0.16553995493153059</v>
      </c>
      <c r="M27" s="63">
        <f t="shared" si="11"/>
        <v>0.18488412314078173</v>
      </c>
      <c r="N27" s="63">
        <f t="shared" si="11"/>
        <v>0.16965165478467512</v>
      </c>
    </row>
    <row r="28" spans="1:14" x14ac:dyDescent="0.2">
      <c r="A28" s="32" t="s">
        <v>10</v>
      </c>
      <c r="B28" s="63">
        <f t="shared" ref="B28:N28" si="12">B20/B25</f>
        <v>7.9820810425575234E-2</v>
      </c>
      <c r="C28" s="63">
        <f t="shared" si="12"/>
        <v>7.30585529807182E-2</v>
      </c>
      <c r="D28" s="63">
        <f t="shared" si="12"/>
        <v>6.5588030619345858E-2</v>
      </c>
      <c r="E28" s="63">
        <f t="shared" si="12"/>
        <v>7.3326867119301656E-2</v>
      </c>
      <c r="F28" s="63">
        <f t="shared" si="12"/>
        <v>7.1692653914161714E-2</v>
      </c>
      <c r="G28" s="63">
        <f t="shared" si="12"/>
        <v>7.2366364488902782E-2</v>
      </c>
      <c r="H28" s="63">
        <f t="shared" si="12"/>
        <v>8.181344450234497E-2</v>
      </c>
      <c r="I28" s="63">
        <f t="shared" si="12"/>
        <v>8.102202050764834E-2</v>
      </c>
      <c r="J28" s="63">
        <f t="shared" si="12"/>
        <v>7.824130171369223E-2</v>
      </c>
      <c r="K28" s="63">
        <f t="shared" si="12"/>
        <v>7.7902240325865582E-2</v>
      </c>
      <c r="L28" s="63">
        <f t="shared" si="12"/>
        <v>7.7656439590916976E-2</v>
      </c>
      <c r="M28" s="63">
        <f t="shared" si="12"/>
        <v>8.5783465928744376E-2</v>
      </c>
      <c r="N28" s="63">
        <f t="shared" si="12"/>
        <v>7.6464962615197363E-2</v>
      </c>
    </row>
    <row r="29" spans="1:14" x14ac:dyDescent="0.2">
      <c r="A29" s="32" t="s">
        <v>1</v>
      </c>
      <c r="B29" s="63">
        <f t="shared" ref="B29:N29" si="13">B21/B25</f>
        <v>0.42374261861128082</v>
      </c>
      <c r="C29" s="63">
        <f t="shared" si="13"/>
        <v>0.42773748452149302</v>
      </c>
      <c r="D29" s="63">
        <f t="shared" si="13"/>
        <v>0.43389004871259568</v>
      </c>
      <c r="E29" s="63">
        <f t="shared" si="13"/>
        <v>0.41998060135790494</v>
      </c>
      <c r="F29" s="63">
        <f t="shared" si="13"/>
        <v>0.42035042597653111</v>
      </c>
      <c r="G29" s="63">
        <f t="shared" si="13"/>
        <v>0.41403563613629257</v>
      </c>
      <c r="H29" s="63">
        <f t="shared" si="13"/>
        <v>0.40455098141393087</v>
      </c>
      <c r="I29" s="63">
        <f t="shared" si="13"/>
        <v>0.42645822827365942</v>
      </c>
      <c r="J29" s="63">
        <f t="shared" si="13"/>
        <v>0.43015405920027694</v>
      </c>
      <c r="K29" s="63">
        <f t="shared" si="13"/>
        <v>0.43550577053632045</v>
      </c>
      <c r="L29" s="63">
        <f t="shared" si="13"/>
        <v>0.45207141618998092</v>
      </c>
      <c r="M29" s="63">
        <f t="shared" si="13"/>
        <v>0.42355586302317538</v>
      </c>
      <c r="N29" s="63">
        <f t="shared" si="13"/>
        <v>0.42595490639309108</v>
      </c>
    </row>
    <row r="30" spans="1:14" x14ac:dyDescent="0.2">
      <c r="A30" s="32" t="s">
        <v>59</v>
      </c>
      <c r="B30" s="63">
        <f t="shared" ref="B30:N30" si="14">B22/B25</f>
        <v>5.2738749745469354E-2</v>
      </c>
      <c r="C30" s="63">
        <f t="shared" si="14"/>
        <v>5.5899522377498671E-2</v>
      </c>
      <c r="D30" s="63">
        <f t="shared" si="14"/>
        <v>5.1148225469728602E-2</v>
      </c>
      <c r="E30" s="63">
        <f t="shared" si="14"/>
        <v>5.8583899127061106E-2</v>
      </c>
      <c r="F30" s="63">
        <f t="shared" si="14"/>
        <v>5.0795692010930718E-2</v>
      </c>
      <c r="G30" s="63">
        <f t="shared" si="14"/>
        <v>4.5951859956236324E-2</v>
      </c>
      <c r="H30" s="63">
        <f t="shared" si="14"/>
        <v>4.8636442591627582E-2</v>
      </c>
      <c r="I30" s="63">
        <f t="shared" si="14"/>
        <v>4.1687678601445621E-2</v>
      </c>
      <c r="J30" s="63">
        <f t="shared" si="14"/>
        <v>4.8641163233512204E-2</v>
      </c>
      <c r="K30" s="63">
        <f t="shared" si="14"/>
        <v>4.5315682281059061E-2</v>
      </c>
      <c r="L30" s="63">
        <f t="shared" si="14"/>
        <v>4.5415149939330907E-2</v>
      </c>
      <c r="M30" s="63">
        <f t="shared" si="14"/>
        <v>3.9259771705292289E-2</v>
      </c>
      <c r="N30" s="63">
        <f t="shared" si="14"/>
        <v>4.8484321567263663E-2</v>
      </c>
    </row>
    <row r="31" spans="1:14" x14ac:dyDescent="0.2">
      <c r="A31" s="32" t="s">
        <v>2</v>
      </c>
      <c r="B31" s="63">
        <f t="shared" ref="B31:N31" si="15">B23/B25</f>
        <v>0.25127265322744857</v>
      </c>
      <c r="C31" s="63">
        <f t="shared" si="15"/>
        <v>0.22076773394657703</v>
      </c>
      <c r="D31" s="63">
        <f t="shared" si="15"/>
        <v>0.23416840640222686</v>
      </c>
      <c r="E31" s="63">
        <f t="shared" si="15"/>
        <v>0.21532492725509214</v>
      </c>
      <c r="F31" s="63">
        <f t="shared" si="15"/>
        <v>0.21845362481916092</v>
      </c>
      <c r="G31" s="63">
        <f t="shared" si="15"/>
        <v>0.23304157549234136</v>
      </c>
      <c r="H31" s="63">
        <f t="shared" si="15"/>
        <v>0.22199062011464304</v>
      </c>
      <c r="I31" s="63">
        <f t="shared" si="15"/>
        <v>0.22138174483106404</v>
      </c>
      <c r="J31" s="63">
        <f t="shared" si="15"/>
        <v>0.20806647048641164</v>
      </c>
      <c r="K31" s="63">
        <f t="shared" si="15"/>
        <v>0.20858791581805838</v>
      </c>
      <c r="L31" s="63">
        <f t="shared" si="15"/>
        <v>0.21182180620558155</v>
      </c>
      <c r="M31" s="63">
        <f t="shared" si="15"/>
        <v>0.21342096160498097</v>
      </c>
      <c r="N31" s="63">
        <f t="shared" si="15"/>
        <v>0.2212658668057729</v>
      </c>
    </row>
    <row r="32" spans="1:14" x14ac:dyDescent="0.2">
      <c r="A32" s="32" t="s">
        <v>21</v>
      </c>
      <c r="B32" s="63">
        <f t="shared" ref="B32:N32" si="16">B24/B25</f>
        <v>2.4027692934229281E-2</v>
      </c>
      <c r="C32" s="63">
        <f t="shared" si="16"/>
        <v>4.7231558464532107E-2</v>
      </c>
      <c r="D32" s="63">
        <f t="shared" si="16"/>
        <v>6.1934585942936674E-2</v>
      </c>
      <c r="E32" s="63">
        <f t="shared" si="16"/>
        <v>7.0805043646944718E-2</v>
      </c>
      <c r="F32" s="63">
        <f t="shared" si="16"/>
        <v>7.7800996624336927E-2</v>
      </c>
      <c r="G32" s="63">
        <f t="shared" si="16"/>
        <v>7.6117536730228197E-2</v>
      </c>
      <c r="H32" s="63">
        <f t="shared" si="16"/>
        <v>6.6527705402119164E-2</v>
      </c>
      <c r="I32" s="63">
        <f t="shared" si="16"/>
        <v>5.5303412338208104E-2</v>
      </c>
      <c r="J32" s="63">
        <f t="shared" si="16"/>
        <v>5.9892677860481219E-2</v>
      </c>
      <c r="K32" s="63">
        <f t="shared" si="16"/>
        <v>5.0746775288526814E-2</v>
      </c>
      <c r="L32" s="63">
        <f t="shared" si="16"/>
        <v>4.7495233142659042E-2</v>
      </c>
      <c r="M32" s="63">
        <f t="shared" si="16"/>
        <v>5.3095814597025254E-2</v>
      </c>
      <c r="N32" s="63">
        <f t="shared" si="16"/>
        <v>5.8178287833999885E-2</v>
      </c>
    </row>
    <row r="33" spans="1:14" ht="10.8" thickBot="1" x14ac:dyDescent="0.25">
      <c r="A33" s="46" t="s">
        <v>17</v>
      </c>
      <c r="B33" s="64">
        <f t="shared" ref="B33:N33" si="17">SUM(B27:B32)</f>
        <v>0.99999999999999989</v>
      </c>
      <c r="C33" s="65">
        <f t="shared" si="17"/>
        <v>0.99999999999999989</v>
      </c>
      <c r="D33" s="65">
        <f t="shared" si="17"/>
        <v>1.0000000000000002</v>
      </c>
      <c r="E33" s="65">
        <f t="shared" si="17"/>
        <v>1</v>
      </c>
      <c r="F33" s="65">
        <f t="shared" si="17"/>
        <v>1</v>
      </c>
      <c r="G33" s="65">
        <f t="shared" si="17"/>
        <v>1</v>
      </c>
      <c r="H33" s="65">
        <f t="shared" si="17"/>
        <v>1</v>
      </c>
      <c r="I33" s="65">
        <f t="shared" si="17"/>
        <v>1</v>
      </c>
      <c r="J33" s="65">
        <f t="shared" si="17"/>
        <v>1</v>
      </c>
      <c r="K33" s="65">
        <f t="shared" si="17"/>
        <v>1</v>
      </c>
      <c r="L33" s="65">
        <f t="shared" si="17"/>
        <v>1</v>
      </c>
      <c r="M33" s="65">
        <f t="shared" si="17"/>
        <v>1</v>
      </c>
      <c r="N33" s="65">
        <f t="shared" si="17"/>
        <v>1</v>
      </c>
    </row>
    <row r="34" spans="1:14" x14ac:dyDescent="0.2">
      <c r="A34" s="44" t="s">
        <v>11</v>
      </c>
      <c r="B34" s="40" t="s">
        <v>22</v>
      </c>
      <c r="C34" s="40" t="s">
        <v>23</v>
      </c>
      <c r="D34" s="40" t="s">
        <v>24</v>
      </c>
      <c r="E34" s="40" t="s">
        <v>25</v>
      </c>
      <c r="F34" s="40" t="s">
        <v>26</v>
      </c>
      <c r="G34" s="40" t="s">
        <v>27</v>
      </c>
      <c r="H34" s="40" t="s">
        <v>28</v>
      </c>
      <c r="I34" s="40" t="s">
        <v>29</v>
      </c>
      <c r="J34" s="40" t="s">
        <v>30</v>
      </c>
      <c r="K34" s="40" t="s">
        <v>31</v>
      </c>
      <c r="L34" s="40" t="s">
        <v>32</v>
      </c>
      <c r="M34" s="40" t="s">
        <v>33</v>
      </c>
      <c r="N34" s="40" t="s">
        <v>0</v>
      </c>
    </row>
    <row r="35" spans="1:14" x14ac:dyDescent="0.2">
      <c r="A35" s="32" t="s">
        <v>9</v>
      </c>
      <c r="B35" s="66">
        <f t="shared" ref="B35:N35" si="18">B3/B19</f>
        <v>129.53644498186216</v>
      </c>
      <c r="C35" s="66">
        <f t="shared" si="18"/>
        <v>129.51055499495459</v>
      </c>
      <c r="D35" s="66">
        <f t="shared" si="18"/>
        <v>129.67371169125991</v>
      </c>
      <c r="E35" s="66">
        <f t="shared" si="18"/>
        <v>129.68989221556885</v>
      </c>
      <c r="F35" s="66">
        <f t="shared" si="18"/>
        <v>130.15550449550449</v>
      </c>
      <c r="G35" s="66">
        <f t="shared" si="18"/>
        <v>130.40074950690334</v>
      </c>
      <c r="H35" s="66">
        <f t="shared" si="18"/>
        <v>129.76202755905513</v>
      </c>
      <c r="I35" s="66">
        <f t="shared" si="18"/>
        <v>130.75372586872587</v>
      </c>
      <c r="J35" s="66">
        <f t="shared" si="18"/>
        <v>129.76391691394659</v>
      </c>
      <c r="K35" s="66">
        <f t="shared" si="18"/>
        <v>129.62138059701493</v>
      </c>
      <c r="L35" s="66">
        <f t="shared" si="18"/>
        <v>129.65095287958115</v>
      </c>
      <c r="M35" s="66">
        <f t="shared" si="18"/>
        <v>129.50102899906454</v>
      </c>
      <c r="N35" s="66">
        <f t="shared" si="18"/>
        <v>129.84412367611887</v>
      </c>
    </row>
    <row r="36" spans="1:14" x14ac:dyDescent="0.2">
      <c r="A36" s="32" t="s">
        <v>10</v>
      </c>
      <c r="B36" s="66">
        <f t="shared" ref="B36:N36" si="19">B4/B20</f>
        <v>98.33</v>
      </c>
      <c r="C36" s="66">
        <f t="shared" si="19"/>
        <v>98.33</v>
      </c>
      <c r="D36" s="66">
        <f t="shared" si="19"/>
        <v>99.112466843501323</v>
      </c>
      <c r="E36" s="66">
        <f t="shared" si="19"/>
        <v>98.33</v>
      </c>
      <c r="F36" s="66">
        <f t="shared" si="19"/>
        <v>99.652825112107635</v>
      </c>
      <c r="G36" s="66">
        <f t="shared" si="19"/>
        <v>99.179503239740825</v>
      </c>
      <c r="H36" s="66">
        <f t="shared" si="19"/>
        <v>99.373842887473458</v>
      </c>
      <c r="I36" s="66">
        <f t="shared" si="19"/>
        <v>98.73800829875519</v>
      </c>
      <c r="J36" s="66">
        <f t="shared" si="19"/>
        <v>98.547544247787613</v>
      </c>
      <c r="K36" s="66">
        <f t="shared" si="19"/>
        <v>99.401132897603489</v>
      </c>
      <c r="L36" s="66">
        <f t="shared" si="19"/>
        <v>98.988459821428577</v>
      </c>
      <c r="M36" s="66">
        <f t="shared" si="19"/>
        <v>98.726491935483864</v>
      </c>
      <c r="N36" s="66">
        <f t="shared" si="19"/>
        <v>98.907644494978214</v>
      </c>
    </row>
    <row r="37" spans="1:14" x14ac:dyDescent="0.2">
      <c r="A37" s="32" t="s">
        <v>1</v>
      </c>
      <c r="B37" s="66">
        <f t="shared" ref="B37:N37" si="20">B5/B21</f>
        <v>104.54444978375781</v>
      </c>
      <c r="C37" s="66">
        <f t="shared" si="20"/>
        <v>103.92803970223325</v>
      </c>
      <c r="D37" s="66">
        <f t="shared" si="20"/>
        <v>103.87349639133922</v>
      </c>
      <c r="E37" s="66">
        <f t="shared" si="20"/>
        <v>104.07367205542725</v>
      </c>
      <c r="F37" s="66">
        <f t="shared" si="20"/>
        <v>103.77705544933079</v>
      </c>
      <c r="G37" s="66">
        <f t="shared" si="20"/>
        <v>104.04699886749717</v>
      </c>
      <c r="H37" s="66">
        <f t="shared" si="20"/>
        <v>103.72219836839845</v>
      </c>
      <c r="I37" s="66">
        <f t="shared" si="20"/>
        <v>103.94875837603469</v>
      </c>
      <c r="J37" s="66">
        <f t="shared" si="20"/>
        <v>103.66659959758552</v>
      </c>
      <c r="K37" s="66">
        <f t="shared" si="20"/>
        <v>103.86301636788777</v>
      </c>
      <c r="L37" s="66">
        <f t="shared" si="20"/>
        <v>103.7777990797546</v>
      </c>
      <c r="M37" s="66">
        <f t="shared" si="20"/>
        <v>103.75357288689261</v>
      </c>
      <c r="N37" s="66">
        <f t="shared" si="20"/>
        <v>103.90490202748673</v>
      </c>
    </row>
    <row r="38" spans="1:14" x14ac:dyDescent="0.2">
      <c r="A38" s="32" t="s">
        <v>59</v>
      </c>
      <c r="B38" s="66">
        <f t="shared" ref="B38:N38" si="21">B6/B22</f>
        <v>108.67999999999999</v>
      </c>
      <c r="C38" s="66">
        <f t="shared" si="21"/>
        <v>109.71177215189873</v>
      </c>
      <c r="D38" s="66">
        <f t="shared" si="21"/>
        <v>109.78897959183674</v>
      </c>
      <c r="E38" s="66">
        <f t="shared" si="21"/>
        <v>109.75960264900662</v>
      </c>
      <c r="F38" s="66">
        <f t="shared" si="21"/>
        <v>108.67999999999999</v>
      </c>
      <c r="G38" s="66">
        <f t="shared" si="21"/>
        <v>109.04965986394558</v>
      </c>
      <c r="H38" s="66">
        <f t="shared" si="21"/>
        <v>108.68</v>
      </c>
      <c r="I38" s="66">
        <f t="shared" si="21"/>
        <v>109.55645161290323</v>
      </c>
      <c r="J38" s="66">
        <f t="shared" si="21"/>
        <v>109.4535231316726</v>
      </c>
      <c r="K38" s="66">
        <f t="shared" si="21"/>
        <v>108.68</v>
      </c>
      <c r="L38" s="66">
        <f t="shared" si="21"/>
        <v>109.50961832061068</v>
      </c>
      <c r="M38" s="66">
        <f t="shared" si="21"/>
        <v>108.68</v>
      </c>
      <c r="N38" s="66">
        <f t="shared" si="21"/>
        <v>109.19968918111176</v>
      </c>
    </row>
    <row r="39" spans="1:14" x14ac:dyDescent="0.2">
      <c r="A39" s="32" t="s">
        <v>2</v>
      </c>
      <c r="B39" s="66">
        <f t="shared" ref="B39:N39" si="22">B7/B23</f>
        <v>115.86781199351702</v>
      </c>
      <c r="C39" s="66">
        <f t="shared" si="22"/>
        <v>117.23645032051282</v>
      </c>
      <c r="D39" s="66">
        <f t="shared" si="22"/>
        <v>117.33111441307578</v>
      </c>
      <c r="E39" s="66">
        <f t="shared" si="22"/>
        <v>117.31709009009009</v>
      </c>
      <c r="F39" s="66">
        <f t="shared" si="22"/>
        <v>117.63999264164828</v>
      </c>
      <c r="G39" s="66">
        <f t="shared" si="22"/>
        <v>117.47324614352783</v>
      </c>
      <c r="H39" s="66">
        <f t="shared" si="22"/>
        <v>118.17301251956181</v>
      </c>
      <c r="I39" s="66">
        <f t="shared" si="22"/>
        <v>117.59962034927867</v>
      </c>
      <c r="J39" s="66">
        <f t="shared" si="22"/>
        <v>117.89288685524126</v>
      </c>
      <c r="K39" s="66">
        <f t="shared" si="22"/>
        <v>116.81448331977218</v>
      </c>
      <c r="L39" s="66">
        <f t="shared" si="22"/>
        <v>117.68538461538462</v>
      </c>
      <c r="M39" s="66">
        <f t="shared" si="22"/>
        <v>117.90145867098865</v>
      </c>
      <c r="N39" s="66">
        <f t="shared" si="22"/>
        <v>117.4161741977734</v>
      </c>
    </row>
    <row r="40" spans="1:14" x14ac:dyDescent="0.2">
      <c r="A40" s="32" t="s">
        <v>21</v>
      </c>
      <c r="B40" s="66">
        <f t="shared" ref="B40:N40" si="23">B8/B24</f>
        <v>71.42</v>
      </c>
      <c r="C40" s="66">
        <f t="shared" si="23"/>
        <v>71.42</v>
      </c>
      <c r="D40" s="66">
        <f t="shared" si="23"/>
        <v>71.42</v>
      </c>
      <c r="E40" s="66">
        <f t="shared" si="23"/>
        <v>71.42</v>
      </c>
      <c r="F40" s="66">
        <f t="shared" si="23"/>
        <v>72.010247933884301</v>
      </c>
      <c r="G40" s="66">
        <f t="shared" si="23"/>
        <v>71.56665297741273</v>
      </c>
      <c r="H40" s="66">
        <f t="shared" si="23"/>
        <v>71.606475195822455</v>
      </c>
      <c r="I40" s="66">
        <f t="shared" si="23"/>
        <v>71.637082066869297</v>
      </c>
      <c r="J40" s="66">
        <f t="shared" si="23"/>
        <v>72.0392485549133</v>
      </c>
      <c r="K40" s="66">
        <f t="shared" si="23"/>
        <v>72.375451505016713</v>
      </c>
      <c r="L40" s="66">
        <f t="shared" si="23"/>
        <v>71.680656934306569</v>
      </c>
      <c r="M40" s="66">
        <f t="shared" si="23"/>
        <v>72.350553745928337</v>
      </c>
      <c r="N40" s="66">
        <f t="shared" si="23"/>
        <v>71.757977584059788</v>
      </c>
    </row>
    <row r="41" spans="1:14" x14ac:dyDescent="0.2">
      <c r="A41" s="47" t="s">
        <v>11</v>
      </c>
      <c r="B41" s="67">
        <f t="shared" ref="B41:N41" si="24">B9/B25</f>
        <v>110.52444715943801</v>
      </c>
      <c r="C41" s="68">
        <f t="shared" si="24"/>
        <v>109.7297718025827</v>
      </c>
      <c r="D41" s="68">
        <f t="shared" si="24"/>
        <v>108.95956854558109</v>
      </c>
      <c r="E41" s="68">
        <f t="shared" si="24"/>
        <v>108.67448496605239</v>
      </c>
      <c r="F41" s="68">
        <f t="shared" si="24"/>
        <v>108.53181321330975</v>
      </c>
      <c r="G41" s="68">
        <f t="shared" si="24"/>
        <v>108.75791497342918</v>
      </c>
      <c r="H41" s="68">
        <f t="shared" si="24"/>
        <v>109.2744641306236</v>
      </c>
      <c r="I41" s="68">
        <f t="shared" si="24"/>
        <v>109.66345268112288</v>
      </c>
      <c r="J41" s="68">
        <f t="shared" si="24"/>
        <v>109.18047083261207</v>
      </c>
      <c r="K41" s="68">
        <f t="shared" si="24"/>
        <v>109.52385607603532</v>
      </c>
      <c r="L41" s="68">
        <f t="shared" si="24"/>
        <v>109.37069682787312</v>
      </c>
      <c r="M41" s="68">
        <f t="shared" si="24"/>
        <v>109.62812521618817</v>
      </c>
      <c r="N41" s="68">
        <f t="shared" si="24"/>
        <v>109.29946328174809</v>
      </c>
    </row>
  </sheetData>
  <pageMargins left="0.5" right="0.5" top="0.5" bottom="0.5" header="0.25" footer="0.25"/>
  <pageSetup scale="90" orientation="landscape" r:id="rId1"/>
  <headerFooter differentOddEven="1">
    <oddHeader>&amp;CHEARING AID PROCUREMENT DISTRIBUTION - NOV 1 2014 THROUGH OCT 31 2015</oddHeader>
    <oddFooter>&amp;L&amp;8Dec 4 2013&amp;C&amp;8Page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Layout" zoomScaleNormal="100" workbookViewId="0">
      <selection activeCell="G6" sqref="G6"/>
    </sheetView>
  </sheetViews>
  <sheetFormatPr defaultColWidth="9.109375" defaultRowHeight="10.199999999999999" x14ac:dyDescent="0.2"/>
  <cols>
    <col min="1" max="1" width="9.6640625" style="1" customWidth="1"/>
    <col min="2" max="16384" width="9.109375" style="1"/>
  </cols>
  <sheetData>
    <row r="1" spans="1:14" x14ac:dyDescent="0.2">
      <c r="A1" s="28" t="s">
        <v>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x14ac:dyDescent="0.2">
      <c r="A2" s="31" t="s">
        <v>19</v>
      </c>
      <c r="B2" s="40" t="s">
        <v>22</v>
      </c>
      <c r="C2" s="40" t="s">
        <v>23</v>
      </c>
      <c r="D2" s="40" t="s">
        <v>24</v>
      </c>
      <c r="E2" s="40" t="s">
        <v>25</v>
      </c>
      <c r="F2" s="40" t="s">
        <v>26</v>
      </c>
      <c r="G2" s="40" t="s">
        <v>27</v>
      </c>
      <c r="H2" s="40" t="s">
        <v>28</v>
      </c>
      <c r="I2" s="40" t="s">
        <v>29</v>
      </c>
      <c r="J2" s="40" t="s">
        <v>30</v>
      </c>
      <c r="K2" s="40" t="s">
        <v>31</v>
      </c>
      <c r="L2" s="40" t="s">
        <v>32</v>
      </c>
      <c r="M2" s="40" t="s">
        <v>33</v>
      </c>
      <c r="N2" s="40" t="s">
        <v>0</v>
      </c>
    </row>
    <row r="3" spans="1:14" x14ac:dyDescent="0.2">
      <c r="A3" s="59" t="s">
        <v>1</v>
      </c>
      <c r="B3" s="42">
        <v>212071.5</v>
      </c>
      <c r="C3" s="42">
        <v>201204</v>
      </c>
      <c r="D3" s="42">
        <v>196236</v>
      </c>
      <c r="E3" s="42">
        <v>181642.5</v>
      </c>
      <c r="F3" s="42">
        <v>200893.5</v>
      </c>
      <c r="G3" s="42">
        <v>193752</v>
      </c>
      <c r="H3" s="42">
        <v>250884</v>
      </c>
      <c r="I3" s="42">
        <v>245605.5</v>
      </c>
      <c r="J3" s="42">
        <v>226354.5</v>
      </c>
      <c r="K3" s="42">
        <v>228217.5</v>
      </c>
      <c r="L3" s="42">
        <v>215487</v>
      </c>
      <c r="M3" s="42">
        <v>228217.5</v>
      </c>
      <c r="N3" s="42">
        <f>SUM(B3:M3)</f>
        <v>2580565.5</v>
      </c>
    </row>
    <row r="4" spans="1:14" x14ac:dyDescent="0.2">
      <c r="A4" s="32" t="s">
        <v>21</v>
      </c>
      <c r="B4" s="42">
        <v>1081.6300000000001</v>
      </c>
      <c r="C4" s="42">
        <v>3539.88</v>
      </c>
      <c r="D4" s="42">
        <v>4031.53</v>
      </c>
      <c r="E4" s="42">
        <v>2654.91</v>
      </c>
      <c r="F4" s="42">
        <v>4228.1899999999996</v>
      </c>
      <c r="G4" s="42">
        <v>2261.59</v>
      </c>
      <c r="H4" s="42">
        <v>3441.55</v>
      </c>
      <c r="I4" s="42">
        <v>2556.58</v>
      </c>
      <c r="J4" s="42">
        <v>2556.58</v>
      </c>
      <c r="K4" s="42">
        <v>1474.95</v>
      </c>
      <c r="L4" s="42">
        <v>1376.62</v>
      </c>
      <c r="M4" s="42">
        <v>2654.91</v>
      </c>
      <c r="N4" s="42">
        <f>SUM(B4:M4)</f>
        <v>31858.920000000002</v>
      </c>
    </row>
    <row r="5" spans="1:14" x14ac:dyDescent="0.2">
      <c r="A5" s="33" t="s">
        <v>6</v>
      </c>
      <c r="B5" s="42">
        <f t="shared" ref="B5:N5" si="0">SUM(B3:B4)</f>
        <v>213153.13</v>
      </c>
      <c r="C5" s="42">
        <f t="shared" si="0"/>
        <v>204743.88</v>
      </c>
      <c r="D5" s="42">
        <f t="shared" si="0"/>
        <v>200267.53</v>
      </c>
      <c r="E5" s="42">
        <f t="shared" si="0"/>
        <v>184297.41</v>
      </c>
      <c r="F5" s="42">
        <f t="shared" si="0"/>
        <v>205121.69</v>
      </c>
      <c r="G5" s="42">
        <f t="shared" si="0"/>
        <v>196013.59</v>
      </c>
      <c r="H5" s="42">
        <f t="shared" si="0"/>
        <v>254325.55</v>
      </c>
      <c r="I5" s="42">
        <f t="shared" si="0"/>
        <v>248162.08</v>
      </c>
      <c r="J5" s="42">
        <f t="shared" si="0"/>
        <v>228911.08</v>
      </c>
      <c r="K5" s="42">
        <f t="shared" si="0"/>
        <v>229692.45</v>
      </c>
      <c r="L5" s="42">
        <f t="shared" si="0"/>
        <v>216863.62</v>
      </c>
      <c r="M5" s="42">
        <f t="shared" si="0"/>
        <v>230872.41</v>
      </c>
      <c r="N5" s="42">
        <f t="shared" si="0"/>
        <v>2612424.42</v>
      </c>
    </row>
    <row r="6" spans="1:14" x14ac:dyDescent="0.2">
      <c r="A6" s="34" t="s">
        <v>7</v>
      </c>
      <c r="B6" s="40" t="s">
        <v>22</v>
      </c>
      <c r="C6" s="40" t="s">
        <v>23</v>
      </c>
      <c r="D6" s="40" t="s">
        <v>24</v>
      </c>
      <c r="E6" s="40" t="s">
        <v>25</v>
      </c>
      <c r="F6" s="40" t="s">
        <v>26</v>
      </c>
      <c r="G6" s="40" t="s">
        <v>27</v>
      </c>
      <c r="H6" s="40" t="s">
        <v>28</v>
      </c>
      <c r="I6" s="40" t="s">
        <v>29</v>
      </c>
      <c r="J6" s="40" t="s">
        <v>30</v>
      </c>
      <c r="K6" s="40" t="s">
        <v>31</v>
      </c>
      <c r="L6" s="40" t="s">
        <v>32</v>
      </c>
      <c r="M6" s="40" t="s">
        <v>33</v>
      </c>
      <c r="N6" s="40" t="s">
        <v>0</v>
      </c>
    </row>
    <row r="7" spans="1:14" x14ac:dyDescent="0.2">
      <c r="A7" s="60" t="s">
        <v>1</v>
      </c>
      <c r="B7" s="62">
        <f t="shared" ref="B7:N7" si="1">B3/B5</f>
        <v>0.99492557299064754</v>
      </c>
      <c r="C7" s="62">
        <f t="shared" si="1"/>
        <v>0.98271069201189309</v>
      </c>
      <c r="D7" s="62">
        <f t="shared" si="1"/>
        <v>0.97986927786046996</v>
      </c>
      <c r="E7" s="62">
        <f t="shared" si="1"/>
        <v>0.98559442587934354</v>
      </c>
      <c r="F7" s="62">
        <f t="shared" si="1"/>
        <v>0.97938691905278275</v>
      </c>
      <c r="G7" s="62">
        <f t="shared" si="1"/>
        <v>0.98846207551221321</v>
      </c>
      <c r="H7" s="62">
        <f t="shared" si="1"/>
        <v>0.98646793450363135</v>
      </c>
      <c r="I7" s="62">
        <f t="shared" si="1"/>
        <v>0.98969794257043631</v>
      </c>
      <c r="J7" s="62">
        <f t="shared" si="1"/>
        <v>0.98883155852482119</v>
      </c>
      <c r="K7" s="62">
        <f t="shared" si="1"/>
        <v>0.99357858736758653</v>
      </c>
      <c r="L7" s="62">
        <f t="shared" si="1"/>
        <v>0.99365213953359266</v>
      </c>
      <c r="M7" s="62">
        <f t="shared" si="1"/>
        <v>0.98850053152734885</v>
      </c>
      <c r="N7" s="62">
        <f t="shared" si="1"/>
        <v>0.98780484527854784</v>
      </c>
    </row>
    <row r="8" spans="1:14" x14ac:dyDescent="0.2">
      <c r="A8" s="32" t="s">
        <v>21</v>
      </c>
      <c r="B8" s="63">
        <f t="shared" ref="B8:N8" si="2">B4/B5</f>
        <v>5.0744270093523846E-3</v>
      </c>
      <c r="C8" s="63">
        <f t="shared" si="2"/>
        <v>1.7289307988106899E-2</v>
      </c>
      <c r="D8" s="63">
        <f t="shared" si="2"/>
        <v>2.0130722139530058E-2</v>
      </c>
      <c r="E8" s="63">
        <f t="shared" si="2"/>
        <v>1.4405574120656389E-2</v>
      </c>
      <c r="F8" s="63">
        <f t="shared" si="2"/>
        <v>2.0613080947217234E-2</v>
      </c>
      <c r="G8" s="63">
        <f t="shared" si="2"/>
        <v>1.1537924487786792E-2</v>
      </c>
      <c r="H8" s="63">
        <f t="shared" si="2"/>
        <v>1.353206549636873E-2</v>
      </c>
      <c r="I8" s="63">
        <f t="shared" si="2"/>
        <v>1.0302057429563775E-2</v>
      </c>
      <c r="J8" s="63">
        <f t="shared" si="2"/>
        <v>1.1168441475178922E-2</v>
      </c>
      <c r="K8" s="63">
        <f t="shared" si="2"/>
        <v>6.4214126324134728E-3</v>
      </c>
      <c r="L8" s="63">
        <f t="shared" si="2"/>
        <v>6.347860466407413E-3</v>
      </c>
      <c r="M8" s="63">
        <f t="shared" si="2"/>
        <v>1.1499468472651191E-2</v>
      </c>
      <c r="N8" s="62">
        <f t="shared" si="2"/>
        <v>1.2195154721452191E-2</v>
      </c>
    </row>
    <row r="9" spans="1:14" x14ac:dyDescent="0.2">
      <c r="A9" s="34" t="s">
        <v>51</v>
      </c>
      <c r="B9" s="40" t="s">
        <v>22</v>
      </c>
      <c r="C9" s="40" t="s">
        <v>23</v>
      </c>
      <c r="D9" s="40" t="s">
        <v>24</v>
      </c>
      <c r="E9" s="40" t="s">
        <v>25</v>
      </c>
      <c r="F9" s="40" t="s">
        <v>26</v>
      </c>
      <c r="G9" s="40" t="s">
        <v>27</v>
      </c>
      <c r="H9" s="40" t="s">
        <v>28</v>
      </c>
      <c r="I9" s="40" t="s">
        <v>29</v>
      </c>
      <c r="J9" s="40" t="s">
        <v>30</v>
      </c>
      <c r="K9" s="40" t="s">
        <v>31</v>
      </c>
      <c r="L9" s="40" t="s">
        <v>32</v>
      </c>
      <c r="M9" s="40" t="s">
        <v>33</v>
      </c>
      <c r="N9" s="40" t="s">
        <v>0</v>
      </c>
    </row>
    <row r="10" spans="1:14" x14ac:dyDescent="0.2">
      <c r="A10" s="32" t="s">
        <v>1</v>
      </c>
      <c r="B10" s="83">
        <v>675</v>
      </c>
      <c r="C10" s="83">
        <v>645</v>
      </c>
      <c r="D10" s="83">
        <v>628</v>
      </c>
      <c r="E10" s="83">
        <v>585</v>
      </c>
      <c r="F10" s="83">
        <v>642</v>
      </c>
      <c r="G10" s="83">
        <v>621</v>
      </c>
      <c r="H10" s="83">
        <v>802</v>
      </c>
      <c r="I10" s="83">
        <v>789</v>
      </c>
      <c r="J10" s="83">
        <v>725</v>
      </c>
      <c r="K10" s="83">
        <v>735</v>
      </c>
      <c r="L10" s="83">
        <v>691</v>
      </c>
      <c r="M10" s="83">
        <v>731</v>
      </c>
      <c r="N10" s="83">
        <f>SUM(B10:M10)</f>
        <v>8269</v>
      </c>
    </row>
    <row r="11" spans="1:14" x14ac:dyDescent="0.2">
      <c r="A11" s="32" t="s">
        <v>21</v>
      </c>
      <c r="B11" s="83">
        <v>11</v>
      </c>
      <c r="C11" s="83">
        <v>36</v>
      </c>
      <c r="D11" s="83">
        <v>41</v>
      </c>
      <c r="E11" s="83">
        <v>27</v>
      </c>
      <c r="F11" s="83">
        <v>43</v>
      </c>
      <c r="G11" s="83">
        <v>22</v>
      </c>
      <c r="H11" s="83">
        <v>34</v>
      </c>
      <c r="I11" s="83">
        <v>26</v>
      </c>
      <c r="J11" s="83">
        <v>26</v>
      </c>
      <c r="K11" s="83">
        <v>15</v>
      </c>
      <c r="L11" s="83">
        <v>14</v>
      </c>
      <c r="M11" s="83">
        <v>27</v>
      </c>
      <c r="N11" s="83">
        <f>SUM(B11:M11)</f>
        <v>322</v>
      </c>
    </row>
    <row r="12" spans="1:14" x14ac:dyDescent="0.2">
      <c r="A12" s="33" t="s">
        <v>8</v>
      </c>
      <c r="B12" s="83">
        <f t="shared" ref="B12:N12" si="3">SUM(B10:B11)</f>
        <v>686</v>
      </c>
      <c r="C12" s="83">
        <f t="shared" si="3"/>
        <v>681</v>
      </c>
      <c r="D12" s="83">
        <f t="shared" si="3"/>
        <v>669</v>
      </c>
      <c r="E12" s="83">
        <f t="shared" si="3"/>
        <v>612</v>
      </c>
      <c r="F12" s="83">
        <f t="shared" si="3"/>
        <v>685</v>
      </c>
      <c r="G12" s="83">
        <f t="shared" si="3"/>
        <v>643</v>
      </c>
      <c r="H12" s="83">
        <f t="shared" si="3"/>
        <v>836</v>
      </c>
      <c r="I12" s="83">
        <f t="shared" si="3"/>
        <v>815</v>
      </c>
      <c r="J12" s="83">
        <f t="shared" si="3"/>
        <v>751</v>
      </c>
      <c r="K12" s="83">
        <f t="shared" si="3"/>
        <v>750</v>
      </c>
      <c r="L12" s="83">
        <f t="shared" si="3"/>
        <v>705</v>
      </c>
      <c r="M12" s="83">
        <f t="shared" si="3"/>
        <v>758</v>
      </c>
      <c r="N12" s="83">
        <f t="shared" si="3"/>
        <v>8591</v>
      </c>
    </row>
    <row r="13" spans="1:14" x14ac:dyDescent="0.2">
      <c r="A13" s="34" t="s">
        <v>52</v>
      </c>
      <c r="B13" s="40" t="s">
        <v>22</v>
      </c>
      <c r="C13" s="40" t="s">
        <v>23</v>
      </c>
      <c r="D13" s="40" t="s">
        <v>24</v>
      </c>
      <c r="E13" s="40" t="s">
        <v>25</v>
      </c>
      <c r="F13" s="40" t="s">
        <v>26</v>
      </c>
      <c r="G13" s="40" t="s">
        <v>27</v>
      </c>
      <c r="H13" s="40" t="s">
        <v>28</v>
      </c>
      <c r="I13" s="40" t="s">
        <v>29</v>
      </c>
      <c r="J13" s="40" t="s">
        <v>30</v>
      </c>
      <c r="K13" s="40" t="s">
        <v>31</v>
      </c>
      <c r="L13" s="40" t="s">
        <v>32</v>
      </c>
      <c r="M13" s="40" t="s">
        <v>33</v>
      </c>
      <c r="N13" s="40" t="s">
        <v>0</v>
      </c>
    </row>
    <row r="14" spans="1:14" x14ac:dyDescent="0.2">
      <c r="A14" s="60" t="s">
        <v>1</v>
      </c>
      <c r="B14" s="62">
        <f t="shared" ref="B14:N14" si="4">B10/B12</f>
        <v>0.98396501457725949</v>
      </c>
      <c r="C14" s="62">
        <f t="shared" si="4"/>
        <v>0.94713656387665202</v>
      </c>
      <c r="D14" s="62">
        <f t="shared" si="4"/>
        <v>0.93871449925261585</v>
      </c>
      <c r="E14" s="62">
        <f t="shared" si="4"/>
        <v>0.95588235294117652</v>
      </c>
      <c r="F14" s="62">
        <f t="shared" si="4"/>
        <v>0.93722627737226283</v>
      </c>
      <c r="G14" s="62">
        <f t="shared" si="4"/>
        <v>0.96578538102643852</v>
      </c>
      <c r="H14" s="62">
        <f t="shared" si="4"/>
        <v>0.95933014354066981</v>
      </c>
      <c r="I14" s="62">
        <f t="shared" si="4"/>
        <v>0.96809815950920242</v>
      </c>
      <c r="J14" s="62">
        <f t="shared" si="4"/>
        <v>0.96537949400798939</v>
      </c>
      <c r="K14" s="62">
        <f t="shared" si="4"/>
        <v>0.98</v>
      </c>
      <c r="L14" s="62">
        <f t="shared" si="4"/>
        <v>0.98014184397163118</v>
      </c>
      <c r="M14" s="62">
        <f t="shared" si="4"/>
        <v>0.96437994722955145</v>
      </c>
      <c r="N14" s="62">
        <f t="shared" si="4"/>
        <v>0.96251891514375509</v>
      </c>
    </row>
    <row r="15" spans="1:14" x14ac:dyDescent="0.2">
      <c r="A15" s="60" t="s">
        <v>21</v>
      </c>
      <c r="B15" s="62">
        <f t="shared" ref="B15:N15" si="5">B11/B12</f>
        <v>1.6034985422740525E-2</v>
      </c>
      <c r="C15" s="62">
        <f t="shared" si="5"/>
        <v>5.2863436123348019E-2</v>
      </c>
      <c r="D15" s="62">
        <f t="shared" si="5"/>
        <v>6.1285500747384154E-2</v>
      </c>
      <c r="E15" s="62">
        <f t="shared" si="5"/>
        <v>4.4117647058823532E-2</v>
      </c>
      <c r="F15" s="62">
        <f t="shared" si="5"/>
        <v>6.2773722627737227E-2</v>
      </c>
      <c r="G15" s="62">
        <f t="shared" si="5"/>
        <v>3.4214618973561428E-2</v>
      </c>
      <c r="H15" s="62">
        <f t="shared" si="5"/>
        <v>4.0669856459330141E-2</v>
      </c>
      <c r="I15" s="62">
        <f t="shared" si="5"/>
        <v>3.1901840490797549E-2</v>
      </c>
      <c r="J15" s="62">
        <f t="shared" si="5"/>
        <v>3.462050599201065E-2</v>
      </c>
      <c r="K15" s="62">
        <f t="shared" si="5"/>
        <v>0.02</v>
      </c>
      <c r="L15" s="62">
        <f t="shared" si="5"/>
        <v>1.9858156028368795E-2</v>
      </c>
      <c r="M15" s="62">
        <f t="shared" si="5"/>
        <v>3.5620052770448551E-2</v>
      </c>
      <c r="N15" s="62">
        <f t="shared" si="5"/>
        <v>3.7481084856244906E-2</v>
      </c>
    </row>
    <row r="16" spans="1:14" x14ac:dyDescent="0.2">
      <c r="A16" s="32" t="s">
        <v>18</v>
      </c>
      <c r="B16" s="63">
        <f t="shared" ref="B16:M16" si="6">SUM(B14:B15)</f>
        <v>1</v>
      </c>
      <c r="C16" s="63">
        <f t="shared" si="6"/>
        <v>1</v>
      </c>
      <c r="D16" s="63">
        <f t="shared" si="6"/>
        <v>1</v>
      </c>
      <c r="E16" s="63">
        <f t="shared" si="6"/>
        <v>1</v>
      </c>
      <c r="F16" s="63">
        <f t="shared" si="6"/>
        <v>1</v>
      </c>
      <c r="G16" s="63">
        <f t="shared" si="6"/>
        <v>1</v>
      </c>
      <c r="H16" s="63">
        <f t="shared" si="6"/>
        <v>1</v>
      </c>
      <c r="I16" s="63">
        <f t="shared" si="6"/>
        <v>1</v>
      </c>
      <c r="J16" s="63">
        <f t="shared" si="6"/>
        <v>1</v>
      </c>
      <c r="K16" s="63">
        <f t="shared" si="6"/>
        <v>1</v>
      </c>
      <c r="L16" s="63">
        <f t="shared" si="6"/>
        <v>1</v>
      </c>
      <c r="M16" s="63">
        <f t="shared" si="6"/>
        <v>1</v>
      </c>
      <c r="N16" s="63">
        <f>SUM(N14:N15)</f>
        <v>1</v>
      </c>
    </row>
    <row r="17" spans="1:14" x14ac:dyDescent="0.2">
      <c r="A17" s="34" t="s">
        <v>11</v>
      </c>
      <c r="B17" s="40" t="s">
        <v>22</v>
      </c>
      <c r="C17" s="40" t="s">
        <v>23</v>
      </c>
      <c r="D17" s="40" t="s">
        <v>24</v>
      </c>
      <c r="E17" s="40" t="s">
        <v>25</v>
      </c>
      <c r="F17" s="40" t="s">
        <v>26</v>
      </c>
      <c r="G17" s="40" t="s">
        <v>27</v>
      </c>
      <c r="H17" s="40" t="s">
        <v>28</v>
      </c>
      <c r="I17" s="40" t="s">
        <v>29</v>
      </c>
      <c r="J17" s="40" t="s">
        <v>30</v>
      </c>
      <c r="K17" s="40" t="s">
        <v>31</v>
      </c>
      <c r="L17" s="40" t="s">
        <v>32</v>
      </c>
      <c r="M17" s="40" t="s">
        <v>33</v>
      </c>
      <c r="N17" s="40" t="s">
        <v>0</v>
      </c>
    </row>
    <row r="18" spans="1:14" x14ac:dyDescent="0.2">
      <c r="A18" s="32" t="s">
        <v>1</v>
      </c>
      <c r="B18" s="84">
        <f t="shared" ref="B18:N18" si="7">B3/B10</f>
        <v>314.18</v>
      </c>
      <c r="C18" s="85">
        <f t="shared" si="7"/>
        <v>311.94418604651162</v>
      </c>
      <c r="D18" s="85">
        <f t="shared" si="7"/>
        <v>312.47770700636943</v>
      </c>
      <c r="E18" s="85">
        <f t="shared" si="7"/>
        <v>310.5</v>
      </c>
      <c r="F18" s="85">
        <f t="shared" si="7"/>
        <v>312.9182242990654</v>
      </c>
      <c r="G18" s="85">
        <f t="shared" si="7"/>
        <v>312</v>
      </c>
      <c r="H18" s="85">
        <f t="shared" si="7"/>
        <v>312.82294264339151</v>
      </c>
      <c r="I18" s="85">
        <f t="shared" si="7"/>
        <v>311.28707224334602</v>
      </c>
      <c r="J18" s="85">
        <f t="shared" si="7"/>
        <v>312.21310344827589</v>
      </c>
      <c r="K18" s="85">
        <f t="shared" si="7"/>
        <v>310.5</v>
      </c>
      <c r="L18" s="85">
        <f t="shared" si="7"/>
        <v>311.84804630969609</v>
      </c>
      <c r="M18" s="85">
        <f t="shared" si="7"/>
        <v>312.19904240766073</v>
      </c>
      <c r="N18" s="86">
        <f t="shared" si="7"/>
        <v>312.07709517474905</v>
      </c>
    </row>
    <row r="19" spans="1:14" x14ac:dyDescent="0.2">
      <c r="A19" s="32" t="s">
        <v>21</v>
      </c>
      <c r="B19" s="87">
        <f t="shared" ref="B19:N19" si="8">B4/B11</f>
        <v>98.330000000000013</v>
      </c>
      <c r="C19" s="88">
        <f t="shared" si="8"/>
        <v>98.33</v>
      </c>
      <c r="D19" s="88">
        <f t="shared" si="8"/>
        <v>98.33</v>
      </c>
      <c r="E19" s="88">
        <f t="shared" si="8"/>
        <v>98.33</v>
      </c>
      <c r="F19" s="88">
        <f t="shared" si="8"/>
        <v>98.329999999999984</v>
      </c>
      <c r="G19" s="88">
        <f t="shared" si="8"/>
        <v>102.79954545454547</v>
      </c>
      <c r="H19" s="88">
        <f t="shared" si="8"/>
        <v>101.22205882352942</v>
      </c>
      <c r="I19" s="88">
        <f t="shared" si="8"/>
        <v>98.33</v>
      </c>
      <c r="J19" s="88">
        <f t="shared" si="8"/>
        <v>98.33</v>
      </c>
      <c r="K19" s="88">
        <f t="shared" si="8"/>
        <v>98.33</v>
      </c>
      <c r="L19" s="88">
        <f t="shared" si="8"/>
        <v>98.33</v>
      </c>
      <c r="M19" s="88">
        <f t="shared" si="8"/>
        <v>98.33</v>
      </c>
      <c r="N19" s="66">
        <f t="shared" si="8"/>
        <v>98.940745341614914</v>
      </c>
    </row>
    <row r="20" spans="1:14" s="19" customFormat="1" x14ac:dyDescent="0.2">
      <c r="A20" s="33" t="s">
        <v>11</v>
      </c>
      <c r="B20" s="86">
        <f t="shared" ref="B20:N20" si="9">B5/B12</f>
        <v>310.71884839650147</v>
      </c>
      <c r="C20" s="85">
        <f t="shared" si="9"/>
        <v>300.65180616740088</v>
      </c>
      <c r="D20" s="85">
        <f t="shared" si="9"/>
        <v>299.35355754857994</v>
      </c>
      <c r="E20" s="85">
        <f t="shared" si="9"/>
        <v>301.1395588235294</v>
      </c>
      <c r="F20" s="85">
        <f t="shared" si="9"/>
        <v>299.44772262773722</v>
      </c>
      <c r="G20" s="85">
        <f t="shared" si="9"/>
        <v>304.8422861586314</v>
      </c>
      <c r="H20" s="85">
        <f t="shared" si="9"/>
        <v>304.2171650717703</v>
      </c>
      <c r="I20" s="85">
        <f t="shared" si="9"/>
        <v>304.4933496932515</v>
      </c>
      <c r="J20" s="85">
        <f t="shared" si="9"/>
        <v>304.80836218375498</v>
      </c>
      <c r="K20" s="85">
        <f t="shared" si="9"/>
        <v>306.25659999999999</v>
      </c>
      <c r="L20" s="85">
        <f t="shared" si="9"/>
        <v>307.60797163120566</v>
      </c>
      <c r="M20" s="85">
        <f t="shared" si="9"/>
        <v>304.58101583113455</v>
      </c>
      <c r="N20" s="86">
        <f t="shared" si="9"/>
        <v>304.08851356070306</v>
      </c>
    </row>
  </sheetData>
  <pageMargins left="0.5" right="0.5" top="0.5" bottom="0.5" header="0.25" footer="0.25"/>
  <pageSetup orientation="landscape" r:id="rId1"/>
  <headerFooter>
    <oddHeader>&amp;CHEARING AID PROCUREMENT DISTRIBUTION - NOV 1 2014 THROUGH OCT 31 2015</oddHeader>
    <oddFooter>&amp;L&amp;8Dec 4 2013&amp;C&amp;8&amp;P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Group 1 ITE</vt:lpstr>
      <vt:lpstr>Group 2 BTE</vt:lpstr>
      <vt:lpstr>Group 3 RIC</vt:lpstr>
      <vt:lpstr>Group 4 Wireless</vt:lpstr>
      <vt:lpstr>Group 6 Remotes</vt:lpstr>
      <vt:lpstr>Group 7 CROS</vt:lpstr>
    </vt:vector>
  </TitlesOfParts>
  <Company>Denver Distribution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Hearing Aids Procurement Distribution Nov 2014-Oct 2015</dc:title>
  <dc:creator>US Dept Veterans Affairs, Office of Acquisition, Logistics &amp; Construction</dc:creator>
  <cp:keywords>Hearing Aids; Procurement; Distribution</cp:keywords>
  <cp:lastModifiedBy>Department of Veterans Affairs</cp:lastModifiedBy>
  <cp:lastPrinted>2015-01-08T22:40:29Z</cp:lastPrinted>
  <dcterms:created xsi:type="dcterms:W3CDTF">2004-12-02T00:55:54Z</dcterms:created>
  <dcterms:modified xsi:type="dcterms:W3CDTF">2017-06-01T20:17:59Z</dcterms:modified>
</cp:coreProperties>
</file>